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730" windowHeight="11160" activeTab="1"/>
  </bookViews>
  <sheets>
    <sheet name="Tổng hợp" sheetId="25" r:id="rId1"/>
    <sheet name="NTM" sheetId="20" r:id="rId2"/>
    <sheet name="HTK" sheetId="19" r:id="rId3"/>
    <sheet name="TPTX" sheetId="22" r:id="rId4"/>
    <sheet name="ĐACAX" sheetId="26" r:id="rId5"/>
    <sheet name="ĐAGD" sheetId="27" r:id="rId6"/>
    <sheet name="NSH" sheetId="16" r:id="rId7"/>
    <sheet name="ODAKH NSNN" sheetId="4" state="hidden" r:id="rId8"/>
    <sheet name="NC07 TH TPCP" sheetId="5" state="hidden" r:id="rId9"/>
    <sheet name="NC08 TPCP KH" sheetId="6" state="hidden" r:id="rId10"/>
    <sheet name="NC11 PPP" sheetId="7" state="hidden" r:id="rId11"/>
    <sheet name="BM18 BC nam DP" sheetId="8" state="hidden" r:id="rId12"/>
    <sheet name="Quy2THDP" sheetId="10" state="hidden" r:id="rId13"/>
    <sheet name="Quy2TPCPDP" sheetId="12" state="hidden" r:id="rId14"/>
    <sheet name="Quy2von khac Dp" sheetId="14" state="hidden" r:id="rId15"/>
    <sheet name="TPCP" sheetId="17" state="hidden" r:id="rId16"/>
  </sheets>
  <externalReferences>
    <externalReference r:id="rId17"/>
    <externalReference r:id="rId18"/>
    <externalReference r:id="rId19"/>
  </externalReference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Fill" localSheetId="6" hidden="1">#REF!</definedName>
    <definedName name="_Fill" hidden="1">#REF!</definedName>
    <definedName name="_xlnm._FilterDatabase" localSheetId="6" hidden="1">NSH!$A$12:$WVT$16</definedName>
    <definedName name="_xlnm._FilterDatabase" hidden="1">#REF!</definedName>
    <definedName name="_ftn1" localSheetId="12">Quy2THDP!#REF!</definedName>
    <definedName name="_ftnref1" localSheetId="12">Quy2THDP!$E$10</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6" hidden="1">#REF!</definedName>
    <definedName name="_Key1" hidden="1">#REF!</definedName>
    <definedName name="_Key2" localSheetId="6" hidden="1">#REF!</definedName>
    <definedName name="_Key2" hidden="1">#REF!</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localSheetId="6" hidden="1">#REF!</definedName>
    <definedName name="_PL3" hidden="1">#REF!</definedName>
    <definedName name="_SOC10">0.3456</definedName>
    <definedName name="_SOC8">0.2827</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BC" localSheetId="6" hidden="1">#REF!</definedName>
    <definedName name="ABC" hidden="1">#REF!</definedName>
    <definedName name="anscount" hidden="1">3</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hidden="1">{"'Sheet1'!$L$16"}</definedName>
    <definedName name="chung">66</definedName>
    <definedName name="CLVC3">0.1</definedName>
    <definedName name="CoCauN" hidden="1">{"'Sheet1'!$L$16"}</definedName>
    <definedName name="Code" localSheetId="6" hidden="1">#REF!</definedName>
    <definedName name="Code" hidden="1">#REF!</definedName>
    <definedName name="Cotsatma">9726</definedName>
    <definedName name="Cotthepma">9726</definedName>
    <definedName name="CP" localSheetId="6" hidden="1">#REF!</definedName>
    <definedName name="CP" hidden="1">#REF!</definedName>
    <definedName name="CTCT1" hidden="1">{"'Sheet1'!$L$16"}</definedName>
    <definedName name="dam">78000</definedName>
    <definedName name="data1" localSheetId="6" hidden="1">#REF!</definedName>
    <definedName name="data1" hidden="1">#REF!</definedName>
    <definedName name="data2" localSheetId="6" hidden="1">#REF!</definedName>
    <definedName name="data2" hidden="1">#REF!</definedName>
    <definedName name="data3" localSheetId="6" hidden="1">#REF!</definedName>
    <definedName name="data3" hidden="1">#REF!</definedName>
    <definedName name="DataFilter" localSheetId="6">[2]!DataFilter</definedName>
    <definedName name="DataFilter">[2]!DataFilter</definedName>
    <definedName name="DataSort" localSheetId="6">[2]!DataSort</definedName>
    <definedName name="DataSort">[2]!DataSort</definedName>
    <definedName name="DCL_22">12117600</definedName>
    <definedName name="DCL_35">25490000</definedName>
    <definedName name="dddem">0.1</definedName>
    <definedName name="Discount" localSheetId="6" hidden="1">#REF!</definedName>
    <definedName name="Discount" hidden="1">#REF!</definedName>
    <definedName name="display_area_2" localSheetId="6" hidden="1">#REF!</definedName>
    <definedName name="display_area_2" hidden="1">#REF!</definedName>
    <definedName name="docdoc">0.03125</definedName>
    <definedName name="dotcong">1</definedName>
    <definedName name="drf" localSheetId="6" hidden="1">#REF!</definedName>
    <definedName name="drf" hidden="1">#REF!</definedName>
    <definedName name="ds" hidden="1">{#N/A,#N/A,FALSE,"Chi tiÆt"}</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6" hidden="1">#REF!</definedName>
    <definedName name="FCode" hidden="1">#REF!</definedName>
    <definedName name="FI_12">4820</definedName>
    <definedName name="g" hidden="1">{"'Sheet1'!$L$16"}</definedName>
    <definedName name="GoBack" localSheetId="6">[2]Sheet1!GoBack</definedName>
    <definedName name="GoBack">[2]Sheet1!GoBack</definedName>
    <definedName name="h" hidden="1">{"'Sheet1'!$L$16"}</definedName>
    <definedName name="Hdao">0.3</definedName>
    <definedName name="Hdap">5.2</definedName>
    <definedName name="Heä_soá_laép_xaø_H">1.7</definedName>
    <definedName name="Heso">'[3]MT DPin (2)'!$BP$99</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hac">2</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63x6">5800</definedName>
    <definedName name="langson" hidden="1">{"'Sheet1'!$L$16"}</definedName>
    <definedName name="LBS_22">107800000</definedName>
    <definedName name="lk" localSheetId="6" hidden="1">#REF!</definedName>
    <definedName name="lk" hidden="1">#REF!</definedName>
    <definedName name="m" hidden="1">{"'Sheet1'!$L$16"}</definedName>
    <definedName name="mo" hidden="1">{"'Sheet1'!$L$16"}</definedName>
    <definedName name="moi" hidden="1">{"'Sheet1'!$L$16"}</definedName>
    <definedName name="n" hidden="1">{"'Sheet1'!$L$16"}</definedName>
    <definedName name="OrderTable" localSheetId="6" hidden="1">#REF!</definedName>
    <definedName name="OrderTable" hidden="1">#REF!</definedName>
    <definedName name="PAIII_" hidden="1">{"'Sheet1'!$L$16"}</definedName>
    <definedName name="PMS" hidden="1">{"'Sheet1'!$L$16"}</definedName>
    <definedName name="_xlnm.Print_Area" localSheetId="11">'BM18 BC nam DP'!$A$1:$M$77</definedName>
    <definedName name="_xlnm.Print_Area" localSheetId="8">'NC07 TH TPCP'!$A$1:$U$19</definedName>
    <definedName name="_xlnm.Print_Area" localSheetId="9">'NC08 TPCP KH'!$A$1:$AK$39</definedName>
    <definedName name="_xlnm.Print_Area" localSheetId="10">'NC11 PPP'!$A$1:$Q$19</definedName>
    <definedName name="_xlnm.Print_Area" localSheetId="6">NSH!$A$1:$AA$72</definedName>
    <definedName name="_xlnm.Print_Area" localSheetId="1">NTM!$A$1:$X$136</definedName>
    <definedName name="_xlnm.Print_Area" localSheetId="7">'ODAKH NSNN'!$A$1:$BQ$74</definedName>
    <definedName name="_xlnm.Print_Area" localSheetId="12">Quy2THDP!$A$1:$Q$72</definedName>
    <definedName name="_xlnm.Print_Area" localSheetId="13">Quy2TPCPDP!$A$1:$P$38</definedName>
    <definedName name="_xlnm.Print_Area" localSheetId="14">'Quy2von khac Dp'!$A$1:$O$38</definedName>
    <definedName name="_xlnm.Print_Area" localSheetId="3">TPTX!$A$1:$X$21</definedName>
    <definedName name="_xlnm.Print_Titles" localSheetId="11">'BM18 BC nam DP'!$6:$8</definedName>
    <definedName name="_xlnm.Print_Titles" localSheetId="8">'NC07 TH TPCP'!$6:$9</definedName>
    <definedName name="_xlnm.Print_Titles" localSheetId="9">'NC08 TPCP KH'!$6:$9</definedName>
    <definedName name="_xlnm.Print_Titles" localSheetId="6">NSH!$7:$12</definedName>
    <definedName name="_xlnm.Print_Titles" localSheetId="7">'ODAKH NSNN'!$8:$15</definedName>
    <definedName name="_xlnm.Print_Titles" localSheetId="12">Quy2THDP!$9:$11</definedName>
    <definedName name="_xlnm.Print_Titles" localSheetId="13">Quy2TPCPDP!$8:$12</definedName>
    <definedName name="_xlnm.Print_Titles" localSheetId="14">'Quy2von khac Dp'!$7:$11</definedName>
    <definedName name="ProdForm" localSheetId="6" hidden="1">#REF!</definedName>
    <definedName name="ProdForm" hidden="1">#REF!</definedName>
    <definedName name="Product" localSheetId="6" hidden="1">#REF!</definedName>
    <definedName name="Product" hidden="1">#REF!</definedName>
    <definedName name="rate">14000</definedName>
    <definedName name="RCArea" localSheetId="6" hidden="1">#REF!</definedName>
    <definedName name="RCArea" hidden="1">#REF!</definedName>
    <definedName name="S.dinh">640</definedName>
    <definedName name="Spanner_Auto_File">"C:\My Documents\tinh cdo.x2a"</definedName>
    <definedName name="SpecialPrice" localSheetId="6" hidden="1">#REF!</definedName>
    <definedName name="SpecialPrice" hidden="1">#REF!</definedName>
    <definedName name="t" hidden="1">{"'Sheet1'!$L$16"}</definedName>
    <definedName name="Tang">100</definedName>
    <definedName name="TaxTV">10%</definedName>
    <definedName name="TaxXL">5%</definedName>
    <definedName name="tbl_ProdInfo" localSheetId="6" hidden="1">#REF!</definedName>
    <definedName name="tbl_ProdInfo" hidden="1">#REF!</definedName>
    <definedName name="tha" hidden="1">{"'Sheet1'!$L$16"}</definedName>
    <definedName name="thepma">10500</definedName>
    <definedName name="thue">6</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tytrong16so5nam">'[1]PLI CTrinh'!$CN$10</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wrn.aaa." hidden="1">{#N/A,#N/A,FALSE,"Sheet1";#N/A,#N/A,FALSE,"Sheet1";#N/A,#N/A,FALSE,"Sheet1"}</definedName>
    <definedName name="wrn.chi._.tiÆt." hidden="1">{#N/A,#N/A,FALSE,"Chi tiÆt"}</definedName>
    <definedName name="wrn.cong." hidden="1">{#N/A,#N/A,FALSE,"Sheet1"}</definedName>
    <definedName name="wrn.vd." hidden="1">{#N/A,#N/A,TRUE,"BT M200 da 10x20"}</definedName>
    <definedName name="XBCNCKT">5600</definedName>
    <definedName name="XCCT">0.5</definedName>
    <definedName name="xls"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4" i="16" l="1"/>
  <c r="A4" i="27"/>
  <c r="A4" i="26"/>
  <c r="A4" i="22"/>
  <c r="A4" i="19"/>
  <c r="A4" i="20"/>
  <c r="W16" i="16" l="1"/>
  <c r="W59" i="16"/>
  <c r="T15" i="22" l="1"/>
  <c r="W14" i="22"/>
  <c r="J13" i="26" l="1"/>
  <c r="K13" i="26"/>
  <c r="L13" i="26"/>
  <c r="M13" i="26"/>
  <c r="N13" i="26"/>
  <c r="O13" i="26"/>
  <c r="P13" i="26"/>
  <c r="Q13" i="26"/>
  <c r="R13" i="26"/>
  <c r="S13" i="26"/>
  <c r="T13" i="26"/>
  <c r="U13" i="26"/>
  <c r="V13" i="26"/>
  <c r="W13" i="26"/>
  <c r="X13" i="26"/>
  <c r="I13" i="26"/>
  <c r="I59" i="16" l="1"/>
  <c r="J59" i="16"/>
  <c r="K59" i="16"/>
  <c r="L59" i="16"/>
  <c r="M59" i="16"/>
  <c r="N59" i="16"/>
  <c r="O59" i="16"/>
  <c r="P59" i="16"/>
  <c r="Q59" i="16"/>
  <c r="R59" i="16"/>
  <c r="S59" i="16"/>
  <c r="T59" i="16"/>
  <c r="U59" i="16"/>
  <c r="V59" i="16"/>
  <c r="H59" i="16"/>
  <c r="M16" i="25"/>
  <c r="N28" i="25"/>
  <c r="J24" i="26" l="1"/>
  <c r="K24" i="26"/>
  <c r="L24" i="26"/>
  <c r="M24" i="26"/>
  <c r="N24" i="26"/>
  <c r="O24" i="26"/>
  <c r="Q24" i="26"/>
  <c r="R24" i="26"/>
  <c r="S24" i="26"/>
  <c r="T24" i="26"/>
  <c r="V24" i="26"/>
  <c r="W24" i="26"/>
  <c r="I24" i="26"/>
  <c r="I74" i="20"/>
  <c r="J74" i="20"/>
  <c r="K74" i="20"/>
  <c r="L74" i="20"/>
  <c r="M74" i="20"/>
  <c r="N74" i="20"/>
  <c r="O74" i="20"/>
  <c r="P74" i="20"/>
  <c r="Q74" i="20"/>
  <c r="R74" i="20"/>
  <c r="S74" i="20"/>
  <c r="U74" i="20"/>
  <c r="V74" i="20"/>
  <c r="W74" i="20"/>
  <c r="H74" i="20"/>
  <c r="W17" i="20"/>
  <c r="V44" i="20"/>
  <c r="T73" i="20"/>
  <c r="T71" i="20"/>
  <c r="T70" i="20"/>
  <c r="H95" i="20"/>
  <c r="T133" i="20"/>
  <c r="T134" i="20"/>
  <c r="T108" i="20"/>
  <c r="T96" i="20"/>
  <c r="T92" i="20"/>
  <c r="T64" i="20"/>
  <c r="T62" i="20"/>
  <c r="T61" i="20"/>
  <c r="H14" i="19"/>
  <c r="J14" i="22"/>
  <c r="K14" i="22"/>
  <c r="L14" i="22"/>
  <c r="M14" i="22"/>
  <c r="N14" i="22"/>
  <c r="O14" i="22"/>
  <c r="P14" i="22"/>
  <c r="Q14" i="22"/>
  <c r="R14" i="22"/>
  <c r="S14" i="22"/>
  <c r="U14" i="22"/>
  <c r="V14" i="22"/>
  <c r="I14" i="22"/>
  <c r="I24" i="27"/>
  <c r="J24" i="27"/>
  <c r="K24" i="27"/>
  <c r="L24" i="27"/>
  <c r="M24" i="27"/>
  <c r="N24" i="27"/>
  <c r="P24" i="27"/>
  <c r="Q24" i="27"/>
  <c r="R24" i="27"/>
  <c r="S24" i="27"/>
  <c r="U24" i="27"/>
  <c r="V24" i="27"/>
  <c r="W24" i="27"/>
  <c r="H24" i="27"/>
  <c r="O47" i="16"/>
  <c r="I47" i="16"/>
  <c r="U29" i="16"/>
  <c r="V29" i="16"/>
  <c r="O30" i="16"/>
  <c r="N30" i="16"/>
  <c r="T29" i="16"/>
  <c r="U26" i="16"/>
  <c r="V26" i="16" s="1"/>
  <c r="W26" i="16" s="1"/>
  <c r="N32" i="25" s="1"/>
  <c r="O26" i="16"/>
  <c r="O24" i="16"/>
  <c r="T32" i="27"/>
  <c r="O30" i="27"/>
  <c r="T29" i="27"/>
  <c r="T27" i="27"/>
  <c r="T24" i="27" s="1"/>
  <c r="O26" i="27"/>
  <c r="O25" i="27"/>
  <c r="O24" i="27" s="1"/>
  <c r="U35" i="26"/>
  <c r="X35" i="26" s="1"/>
  <c r="P35" i="26"/>
  <c r="P24" i="26" s="1"/>
  <c r="U34" i="26"/>
  <c r="X32" i="26"/>
  <c r="U31" i="26"/>
  <c r="X30" i="26"/>
  <c r="X29" i="26"/>
  <c r="U28" i="26"/>
  <c r="U26" i="26"/>
  <c r="U25" i="26"/>
  <c r="T17" i="19"/>
  <c r="T16" i="19"/>
  <c r="O16" i="19"/>
  <c r="T15" i="19"/>
  <c r="I15" i="20"/>
  <c r="J15" i="20"/>
  <c r="K15" i="20"/>
  <c r="L15" i="20"/>
  <c r="M15" i="20"/>
  <c r="P15" i="20"/>
  <c r="Q15" i="20"/>
  <c r="R15" i="20"/>
  <c r="S15" i="20"/>
  <c r="U15" i="20"/>
  <c r="V15" i="20"/>
  <c r="H15" i="20"/>
  <c r="T19" i="20"/>
  <c r="T18" i="20"/>
  <c r="T17" i="20"/>
  <c r="W16" i="20"/>
  <c r="N42" i="20"/>
  <c r="W41" i="20"/>
  <c r="W40" i="20"/>
  <c r="T39" i="20"/>
  <c r="T38" i="20"/>
  <c r="T37" i="20"/>
  <c r="T36" i="20"/>
  <c r="W35" i="20"/>
  <c r="W34" i="20"/>
  <c r="T34" i="20"/>
  <c r="N34" i="20"/>
  <c r="O34" i="20" s="1"/>
  <c r="W33" i="20"/>
  <c r="T33" i="20" s="1"/>
  <c r="W32" i="20"/>
  <c r="T32" i="20" s="1"/>
  <c r="W31" i="20"/>
  <c r="T31" i="20"/>
  <c r="T30" i="20"/>
  <c r="T29" i="20"/>
  <c r="W28" i="20"/>
  <c r="T28" i="20" s="1"/>
  <c r="T27" i="20"/>
  <c r="W26" i="20"/>
  <c r="T26" i="20" s="1"/>
  <c r="W25" i="20"/>
  <c r="T25" i="20" s="1"/>
  <c r="T24" i="20"/>
  <c r="W23" i="20"/>
  <c r="T23" i="20"/>
  <c r="W22" i="20"/>
  <c r="T22" i="20"/>
  <c r="T21" i="20"/>
  <c r="W20" i="20"/>
  <c r="T20" i="20" s="1"/>
  <c r="N20" i="20"/>
  <c r="N17" i="20"/>
  <c r="N15" i="20" s="1"/>
  <c r="T16" i="20"/>
  <c r="W44" i="20"/>
  <c r="X24" i="26" l="1"/>
  <c r="U24" i="26"/>
  <c r="O15" i="20"/>
  <c r="W42" i="20"/>
  <c r="T42" i="20" s="1"/>
  <c r="T15" i="20" s="1"/>
  <c r="O42" i="20"/>
  <c r="I16" i="16"/>
  <c r="J16" i="16"/>
  <c r="K16" i="16"/>
  <c r="L16" i="16"/>
  <c r="M16" i="16"/>
  <c r="N16" i="16"/>
  <c r="O16" i="16"/>
  <c r="P16" i="16"/>
  <c r="Q16" i="16"/>
  <c r="T16" i="16"/>
  <c r="H16" i="16"/>
  <c r="AB58" i="16"/>
  <c r="Y58" i="16" s="1"/>
  <c r="W15" i="20" l="1"/>
  <c r="Q135" i="20"/>
  <c r="Q123" i="20"/>
  <c r="Q112" i="20"/>
  <c r="Q101" i="20"/>
  <c r="Q95" i="20"/>
  <c r="Q86" i="20"/>
  <c r="Q79" i="20"/>
  <c r="Q76" i="20"/>
  <c r="Q69" i="20"/>
  <c r="Q63" i="20"/>
  <c r="Q44" i="20"/>
  <c r="P135" i="20"/>
  <c r="P123" i="20"/>
  <c r="P112" i="20"/>
  <c r="P101" i="20"/>
  <c r="P95" i="20"/>
  <c r="P86" i="20"/>
  <c r="P79" i="20"/>
  <c r="P76" i="20"/>
  <c r="P69" i="20"/>
  <c r="P63" i="20"/>
  <c r="P44" i="20"/>
  <c r="N135" i="20"/>
  <c r="N123" i="20"/>
  <c r="N112" i="20"/>
  <c r="N101" i="20"/>
  <c r="N95" i="20"/>
  <c r="N86" i="20"/>
  <c r="N79" i="20"/>
  <c r="N76" i="20"/>
  <c r="N69" i="20"/>
  <c r="N63" i="20"/>
  <c r="N44" i="20"/>
  <c r="H135" i="20"/>
  <c r="H123" i="20"/>
  <c r="H112" i="20"/>
  <c r="H101" i="20"/>
  <c r="H86" i="20"/>
  <c r="H79" i="20"/>
  <c r="H76" i="20"/>
  <c r="H69" i="20"/>
  <c r="H63" i="20"/>
  <c r="H44" i="20"/>
  <c r="Q78" i="20" l="1"/>
  <c r="P78" i="20"/>
  <c r="N78" i="20"/>
  <c r="H78" i="20"/>
  <c r="T109" i="20"/>
  <c r="T98" i="20"/>
  <c r="G30" i="25" l="1"/>
  <c r="H30" i="25"/>
  <c r="I30" i="25"/>
  <c r="J30" i="25"/>
  <c r="O30" i="25"/>
  <c r="P30" i="25"/>
  <c r="R30" i="25"/>
  <c r="S30" i="25"/>
  <c r="Q31" i="25"/>
  <c r="S67" i="16" l="1"/>
  <c r="W64" i="16"/>
  <c r="W63" i="16"/>
  <c r="W62" i="16"/>
  <c r="W61" i="16"/>
  <c r="W60" i="16"/>
  <c r="T15" i="16"/>
  <c r="T13" i="16" s="1"/>
  <c r="N33" i="25"/>
  <c r="O15" i="16"/>
  <c r="N15" i="16"/>
  <c r="M15" i="16"/>
  <c r="M13" i="16" s="1"/>
  <c r="L15" i="16"/>
  <c r="L13" i="16" s="1"/>
  <c r="K15" i="16"/>
  <c r="K13" i="16" s="1"/>
  <c r="J15" i="16"/>
  <c r="J13" i="16" s="1"/>
  <c r="H15" i="16"/>
  <c r="H13" i="16" s="1"/>
  <c r="V16" i="16"/>
  <c r="R16" i="16"/>
  <c r="X16" i="16"/>
  <c r="E32" i="25"/>
  <c r="O14" i="16"/>
  <c r="N14" i="16"/>
  <c r="O13" i="16" l="1"/>
  <c r="R15" i="16"/>
  <c r="R13" i="16" s="1"/>
  <c r="N13" i="16"/>
  <c r="M33" i="25"/>
  <c r="P15" i="16"/>
  <c r="P13" i="16" s="1"/>
  <c r="Q15" i="16"/>
  <c r="Q13" i="16" s="1"/>
  <c r="F33" i="25"/>
  <c r="I15" i="16"/>
  <c r="I13" i="16" s="1"/>
  <c r="V15" i="16"/>
  <c r="V13" i="16" s="1"/>
  <c r="W15" i="16"/>
  <c r="W13" i="16" s="1"/>
  <c r="S16" i="16"/>
  <c r="S15" i="16" s="1"/>
  <c r="S13" i="16" s="1"/>
  <c r="U16" i="16"/>
  <c r="U15" i="16" s="1"/>
  <c r="U13" i="16" s="1"/>
  <c r="E33" i="25"/>
  <c r="E30" i="25" s="1"/>
  <c r="M135" i="20"/>
  <c r="L135" i="20"/>
  <c r="K135" i="20"/>
  <c r="J135" i="20"/>
  <c r="I135" i="20"/>
  <c r="M123" i="20"/>
  <c r="L123" i="20"/>
  <c r="K123" i="20"/>
  <c r="J123" i="20"/>
  <c r="I123" i="20"/>
  <c r="M112" i="20"/>
  <c r="L112" i="20"/>
  <c r="K112" i="20"/>
  <c r="J112" i="20"/>
  <c r="I112" i="20"/>
  <c r="M101" i="20"/>
  <c r="L101" i="20"/>
  <c r="K101" i="20"/>
  <c r="J101" i="20"/>
  <c r="I101" i="20"/>
  <c r="M95" i="20"/>
  <c r="L95" i="20"/>
  <c r="K95" i="20"/>
  <c r="J95" i="20"/>
  <c r="I95" i="20"/>
  <c r="M86" i="20"/>
  <c r="L86" i="20"/>
  <c r="K86" i="20"/>
  <c r="J86" i="20"/>
  <c r="I86" i="20"/>
  <c r="M79" i="20"/>
  <c r="L79" i="20"/>
  <c r="K79" i="20"/>
  <c r="J79" i="20"/>
  <c r="I79" i="20"/>
  <c r="M69" i="20"/>
  <c r="L69" i="20"/>
  <c r="K69" i="20"/>
  <c r="J69" i="20"/>
  <c r="I69" i="20"/>
  <c r="M63" i="20"/>
  <c r="L63" i="20"/>
  <c r="K63" i="20"/>
  <c r="J63" i="20"/>
  <c r="I63" i="20"/>
  <c r="M44" i="20"/>
  <c r="L44" i="20"/>
  <c r="L43" i="20" s="1"/>
  <c r="K44" i="20"/>
  <c r="J44" i="20"/>
  <c r="I44" i="20"/>
  <c r="H43" i="20"/>
  <c r="T33" i="25" l="1"/>
  <c r="Q33" i="25" s="1"/>
  <c r="M43" i="20"/>
  <c r="K78" i="20"/>
  <c r="I78" i="20"/>
  <c r="J78" i="20"/>
  <c r="K43" i="20"/>
  <c r="I43" i="20"/>
  <c r="J43" i="20"/>
  <c r="N43" i="20"/>
  <c r="M78" i="20"/>
  <c r="L78" i="20"/>
  <c r="V123" i="20"/>
  <c r="O123" i="20" l="1"/>
  <c r="R123" i="20"/>
  <c r="S123" i="20"/>
  <c r="U123" i="20"/>
  <c r="V136" i="20" l="1"/>
  <c r="T136" i="20" s="1"/>
  <c r="O135" i="20" l="1"/>
  <c r="R135" i="20"/>
  <c r="S135" i="20"/>
  <c r="U135" i="20"/>
  <c r="V135" i="20"/>
  <c r="W135" i="20"/>
  <c r="V112" i="20"/>
  <c r="T132" i="20"/>
  <c r="A125" i="20"/>
  <c r="A126" i="20" s="1"/>
  <c r="A127" i="20" s="1"/>
  <c r="A128" i="20" s="1"/>
  <c r="A129" i="20" s="1"/>
  <c r="A130" i="20" s="1"/>
  <c r="A131" i="20" s="1"/>
  <c r="A132" i="20" s="1"/>
  <c r="A133" i="20" s="1"/>
  <c r="A134" i="20" s="1"/>
  <c r="A114" i="20"/>
  <c r="A115" i="20" s="1"/>
  <c r="A116" i="20" s="1"/>
  <c r="A117" i="20" s="1"/>
  <c r="A118" i="20" s="1"/>
  <c r="A119" i="20" s="1"/>
  <c r="A120" i="20" s="1"/>
  <c r="A121" i="20" s="1"/>
  <c r="A122" i="20" s="1"/>
  <c r="A97" i="20"/>
  <c r="A98" i="20" s="1"/>
  <c r="A99" i="20" s="1"/>
  <c r="A100" i="20" s="1"/>
  <c r="A88" i="20"/>
  <c r="A89" i="20" s="1"/>
  <c r="A90" i="20" s="1"/>
  <c r="A91" i="20" s="1"/>
  <c r="A92" i="20" s="1"/>
  <c r="A93" i="20" s="1"/>
  <c r="A94" i="20" s="1"/>
  <c r="W123" i="20" l="1"/>
  <c r="U69" i="20"/>
  <c r="V69" i="20"/>
  <c r="W69" i="20"/>
  <c r="O44" i="20" l="1"/>
  <c r="R44" i="20"/>
  <c r="S44" i="20"/>
  <c r="U44" i="20"/>
  <c r="V63" i="20" l="1"/>
  <c r="E12" i="22" l="1"/>
  <c r="G15" i="25"/>
  <c r="H15" i="25"/>
  <c r="I15" i="25"/>
  <c r="J15" i="25"/>
  <c r="K15" i="25"/>
  <c r="L15" i="25"/>
  <c r="O15" i="25"/>
  <c r="O13" i="25" s="1"/>
  <c r="P15" i="25"/>
  <c r="P13" i="25" s="1"/>
  <c r="I14" i="19"/>
  <c r="J14" i="19"/>
  <c r="K14" i="19"/>
  <c r="L14" i="19"/>
  <c r="M14" i="19"/>
  <c r="N14" i="19"/>
  <c r="P14" i="19"/>
  <c r="Q14" i="19"/>
  <c r="R14" i="19"/>
  <c r="S14" i="19"/>
  <c r="U14" i="19"/>
  <c r="V14" i="19"/>
  <c r="W14" i="19"/>
  <c r="N17" i="25" l="1"/>
  <c r="O63" i="20"/>
  <c r="R63" i="20"/>
  <c r="S63" i="20"/>
  <c r="U63" i="20"/>
  <c r="W63" i="20"/>
  <c r="W43" i="20" s="1"/>
  <c r="Q43" i="20"/>
  <c r="N16" i="25" s="1"/>
  <c r="O69" i="20"/>
  <c r="R69" i="20"/>
  <c r="S69" i="20"/>
  <c r="S43" i="20" s="1"/>
  <c r="T125" i="20"/>
  <c r="T126" i="20"/>
  <c r="T127" i="20"/>
  <c r="T128" i="20"/>
  <c r="T129" i="20"/>
  <c r="T130" i="20"/>
  <c r="T131" i="20"/>
  <c r="T124" i="20"/>
  <c r="O112" i="20"/>
  <c r="R112" i="20"/>
  <c r="S112" i="20"/>
  <c r="U112" i="20"/>
  <c r="W112" i="20"/>
  <c r="O101" i="20"/>
  <c r="R101" i="20"/>
  <c r="S101" i="20"/>
  <c r="U101" i="20"/>
  <c r="V101" i="20"/>
  <c r="W101" i="20"/>
  <c r="O95" i="20"/>
  <c r="R95" i="20"/>
  <c r="S95" i="20"/>
  <c r="U95" i="20"/>
  <c r="V95" i="20"/>
  <c r="W95" i="20"/>
  <c r="O86" i="20"/>
  <c r="R86" i="20"/>
  <c r="S86" i="20"/>
  <c r="U86" i="20"/>
  <c r="V86" i="20"/>
  <c r="W86" i="20"/>
  <c r="O79" i="20"/>
  <c r="R79" i="20"/>
  <c r="S79" i="20"/>
  <c r="U79" i="20"/>
  <c r="V79" i="20"/>
  <c r="W79" i="20"/>
  <c r="T46" i="20"/>
  <c r="T47" i="20"/>
  <c r="T48" i="20"/>
  <c r="T49" i="20"/>
  <c r="T50" i="20"/>
  <c r="T51" i="20"/>
  <c r="T52" i="20"/>
  <c r="T53" i="20"/>
  <c r="T54" i="20"/>
  <c r="T55" i="20"/>
  <c r="T56" i="20"/>
  <c r="T57" i="20"/>
  <c r="T58" i="20"/>
  <c r="T59" i="20"/>
  <c r="T60" i="20"/>
  <c r="T65" i="20"/>
  <c r="T66" i="20"/>
  <c r="T67" i="20"/>
  <c r="T68" i="20"/>
  <c r="T72" i="20"/>
  <c r="T75" i="20"/>
  <c r="T74" i="20" s="1"/>
  <c r="T76" i="20"/>
  <c r="T77" i="20"/>
  <c r="T80" i="20"/>
  <c r="T81" i="20"/>
  <c r="T82" i="20"/>
  <c r="T83" i="20"/>
  <c r="T84" i="20"/>
  <c r="T85" i="20"/>
  <c r="T87" i="20"/>
  <c r="T88" i="20"/>
  <c r="T89" i="20"/>
  <c r="T90" i="20"/>
  <c r="T91" i="20"/>
  <c r="T93" i="20"/>
  <c r="T94" i="20"/>
  <c r="T97" i="20"/>
  <c r="T99" i="20"/>
  <c r="T100" i="20"/>
  <c r="T102" i="20"/>
  <c r="T103" i="20"/>
  <c r="T104" i="20"/>
  <c r="T105" i="20"/>
  <c r="T106" i="20"/>
  <c r="T107" i="20"/>
  <c r="T110" i="20"/>
  <c r="T111" i="20"/>
  <c r="T113" i="20"/>
  <c r="T114" i="20"/>
  <c r="T115" i="20"/>
  <c r="T116" i="20"/>
  <c r="T117" i="20"/>
  <c r="T118" i="20"/>
  <c r="T119" i="20"/>
  <c r="T120" i="20"/>
  <c r="T121" i="20"/>
  <c r="T122" i="20"/>
  <c r="T135" i="20"/>
  <c r="T45" i="20"/>
  <c r="T123" i="20" l="1"/>
  <c r="N15" i="25"/>
  <c r="R78" i="20"/>
  <c r="T44" i="20"/>
  <c r="O78" i="20"/>
  <c r="U78" i="20"/>
  <c r="O43" i="20"/>
  <c r="W78" i="20"/>
  <c r="T17" i="25" s="1"/>
  <c r="S78" i="20"/>
  <c r="U43" i="20"/>
  <c r="R16" i="25" s="1"/>
  <c r="R15" i="25" s="1"/>
  <c r="T16" i="25"/>
  <c r="P43" i="20"/>
  <c r="T79" i="20"/>
  <c r="R43" i="20"/>
  <c r="V43" i="20"/>
  <c r="T95" i="20"/>
  <c r="T69" i="20"/>
  <c r="V78" i="20"/>
  <c r="T112" i="20"/>
  <c r="T86" i="20"/>
  <c r="M17" i="25"/>
  <c r="T101" i="20"/>
  <c r="T63" i="20"/>
  <c r="T15" i="25" l="1"/>
  <c r="S16" i="25"/>
  <c r="Q16" i="25" s="1"/>
  <c r="S17" i="25"/>
  <c r="M15" i="25"/>
  <c r="F17" i="25"/>
  <c r="E17" i="25"/>
  <c r="F16" i="25"/>
  <c r="E16" i="25"/>
  <c r="T78" i="20"/>
  <c r="T43" i="20"/>
  <c r="S15" i="25" l="1"/>
  <c r="Q17" i="25"/>
  <c r="Q15" i="25" s="1"/>
  <c r="E15" i="25"/>
  <c r="F15" i="25"/>
  <c r="E12" i="20" l="1"/>
  <c r="E28" i="25" l="1"/>
  <c r="J21" i="22"/>
  <c r="K21" i="22"/>
  <c r="L21" i="22"/>
  <c r="M21" i="22"/>
  <c r="N21" i="22"/>
  <c r="O21" i="22"/>
  <c r="P21" i="22"/>
  <c r="Q21" i="22"/>
  <c r="R21" i="22"/>
  <c r="S21" i="22"/>
  <c r="T21" i="22"/>
  <c r="U21" i="22"/>
  <c r="V21" i="22"/>
  <c r="W21" i="22"/>
  <c r="I21" i="22"/>
  <c r="T20" i="22"/>
  <c r="T19" i="22" l="1"/>
  <c r="T17" i="22"/>
  <c r="T16" i="22"/>
  <c r="O14" i="19" l="1"/>
  <c r="H21" i="22" l="1"/>
  <c r="G27" i="25" l="1"/>
  <c r="H27" i="25"/>
  <c r="I27" i="25"/>
  <c r="J27" i="25"/>
  <c r="O27" i="25"/>
  <c r="P27" i="25"/>
  <c r="R27" i="25"/>
  <c r="G24" i="25"/>
  <c r="H24" i="25"/>
  <c r="I24" i="25"/>
  <c r="J24" i="25"/>
  <c r="O24" i="25"/>
  <c r="P24" i="25"/>
  <c r="R24" i="25"/>
  <c r="U11" i="25"/>
  <c r="G14" i="25"/>
  <c r="G13" i="25" s="1"/>
  <c r="G18" i="25"/>
  <c r="H18" i="25"/>
  <c r="I18" i="25"/>
  <c r="J18" i="25"/>
  <c r="G21" i="25"/>
  <c r="H21" i="25"/>
  <c r="I21" i="25"/>
  <c r="J21" i="25"/>
  <c r="G12" i="25" l="1"/>
  <c r="G11" i="25" s="1"/>
  <c r="H14" i="25"/>
  <c r="H13" i="25" s="1"/>
  <c r="H12" i="25" s="1"/>
  <c r="J14" i="25"/>
  <c r="J13" i="25" s="1"/>
  <c r="J12" i="25" s="1"/>
  <c r="I14" i="25"/>
  <c r="I13" i="25" s="1"/>
  <c r="I12" i="25" s="1"/>
  <c r="I11" i="25" l="1"/>
  <c r="J11" i="25"/>
  <c r="H11" i="25"/>
  <c r="T14" i="19" l="1"/>
  <c r="S22" i="25" l="1"/>
  <c r="H14" i="22"/>
  <c r="H13" i="22" l="1"/>
  <c r="S21" i="25"/>
  <c r="L32" i="25" l="1"/>
  <c r="L30" i="25" s="1"/>
  <c r="F32" i="25"/>
  <c r="F30" i="25" s="1"/>
  <c r="K32" i="25"/>
  <c r="K30" i="25" s="1"/>
  <c r="M32" i="25" l="1"/>
  <c r="M30" i="25" s="1"/>
  <c r="J13" i="27"/>
  <c r="K13" i="27"/>
  <c r="L13" i="27"/>
  <c r="M13" i="27"/>
  <c r="N13" i="27"/>
  <c r="K28" i="25" s="1"/>
  <c r="K27" i="25" s="1"/>
  <c r="O13" i="27"/>
  <c r="L28" i="25" s="1"/>
  <c r="L27" i="25" s="1"/>
  <c r="P13" i="27"/>
  <c r="M28" i="25" s="1"/>
  <c r="Q13" i="27"/>
  <c r="R13" i="27"/>
  <c r="S13" i="27"/>
  <c r="U13" i="27"/>
  <c r="W13" i="27"/>
  <c r="E27" i="25"/>
  <c r="V13" i="27"/>
  <c r="W21" i="27"/>
  <c r="V21" i="27"/>
  <c r="U21" i="27"/>
  <c r="T21" i="27"/>
  <c r="S21" i="27"/>
  <c r="R21" i="27"/>
  <c r="Q21" i="27"/>
  <c r="P21" i="27"/>
  <c r="O21" i="27"/>
  <c r="N21" i="27"/>
  <c r="M21" i="27"/>
  <c r="L21" i="27"/>
  <c r="K21" i="27"/>
  <c r="J21" i="27"/>
  <c r="I21" i="27"/>
  <c r="H21" i="27"/>
  <c r="W17" i="27"/>
  <c r="V17" i="27"/>
  <c r="U17" i="27"/>
  <c r="T17" i="27"/>
  <c r="S17" i="27"/>
  <c r="R17" i="27"/>
  <c r="Q17" i="27"/>
  <c r="P17" i="27"/>
  <c r="O17" i="27"/>
  <c r="N17" i="27"/>
  <c r="M17" i="27"/>
  <c r="L17" i="27"/>
  <c r="K17" i="27"/>
  <c r="J17" i="27"/>
  <c r="I17" i="27"/>
  <c r="H17" i="27"/>
  <c r="W14" i="27"/>
  <c r="V14" i="27"/>
  <c r="U14" i="27"/>
  <c r="T14" i="27"/>
  <c r="S14" i="27"/>
  <c r="R14" i="27"/>
  <c r="Q14" i="27"/>
  <c r="P14" i="27"/>
  <c r="O14" i="27"/>
  <c r="N14" i="27"/>
  <c r="M14" i="27"/>
  <c r="L14" i="27"/>
  <c r="K14" i="27"/>
  <c r="J14" i="27"/>
  <c r="I14" i="27"/>
  <c r="H14" i="27"/>
  <c r="F25" i="25"/>
  <c r="K25" i="25"/>
  <c r="K24" i="25" s="1"/>
  <c r="L25" i="25"/>
  <c r="L24" i="25" s="1"/>
  <c r="E25" i="25"/>
  <c r="X21" i="26"/>
  <c r="W21" i="26"/>
  <c r="V21" i="26"/>
  <c r="U21" i="26"/>
  <c r="T21" i="26"/>
  <c r="S21" i="26"/>
  <c r="R21" i="26"/>
  <c r="Q21" i="26"/>
  <c r="P21" i="26"/>
  <c r="O21" i="26"/>
  <c r="N21" i="26"/>
  <c r="M21" i="26"/>
  <c r="L21" i="26"/>
  <c r="K21" i="26"/>
  <c r="J21" i="26"/>
  <c r="I21" i="26"/>
  <c r="X17" i="26"/>
  <c r="W17" i="26"/>
  <c r="V17" i="26"/>
  <c r="U17" i="26"/>
  <c r="T17" i="26"/>
  <c r="S17" i="26"/>
  <c r="R17" i="26"/>
  <c r="Q17" i="26"/>
  <c r="P17" i="26"/>
  <c r="O17" i="26"/>
  <c r="N17" i="26"/>
  <c r="M17" i="26"/>
  <c r="L17" i="26"/>
  <c r="K17" i="26"/>
  <c r="J17" i="26"/>
  <c r="I17" i="26"/>
  <c r="X14" i="26"/>
  <c r="W14" i="26"/>
  <c r="V14" i="26"/>
  <c r="U14" i="26"/>
  <c r="T14" i="26"/>
  <c r="S14" i="26"/>
  <c r="R14" i="26"/>
  <c r="Q14" i="26"/>
  <c r="P14" i="26"/>
  <c r="O14" i="26"/>
  <c r="N14" i="26"/>
  <c r="M14" i="26"/>
  <c r="L14" i="26"/>
  <c r="K14" i="26"/>
  <c r="J14" i="26"/>
  <c r="I14" i="26"/>
  <c r="F19" i="25"/>
  <c r="K19" i="25"/>
  <c r="L19" i="25"/>
  <c r="N19" i="25"/>
  <c r="S19" i="25"/>
  <c r="T19" i="25"/>
  <c r="E19" i="25"/>
  <c r="M19" i="25"/>
  <c r="T28" i="25" l="1"/>
  <c r="N27" i="25"/>
  <c r="E24" i="25"/>
  <c r="M27" i="25"/>
  <c r="S27" i="25"/>
  <c r="H13" i="27"/>
  <c r="I13" i="27"/>
  <c r="F28" i="25" s="1"/>
  <c r="F27" i="25" s="1"/>
  <c r="T25" i="25"/>
  <c r="T24" i="25" s="1"/>
  <c r="F24" i="25"/>
  <c r="Q19" i="25"/>
  <c r="T13" i="27"/>
  <c r="S25" i="25"/>
  <c r="Q28" i="25" l="1"/>
  <c r="Q27" i="25" s="1"/>
  <c r="T27" i="25"/>
  <c r="Q25" i="25"/>
  <c r="Q24" i="25" s="1"/>
  <c r="S24" i="25"/>
  <c r="N25" i="25"/>
  <c r="N24" i="25" s="1"/>
  <c r="M25" i="25"/>
  <c r="M24" i="25" s="1"/>
  <c r="N30" i="25"/>
  <c r="T32" i="25"/>
  <c r="T30" i="25" s="1"/>
  <c r="Q32" i="25" l="1"/>
  <c r="Q30" i="25" s="1"/>
  <c r="H12" i="16"/>
  <c r="K12" i="16"/>
  <c r="L12" i="16" s="1"/>
  <c r="P14" i="20" l="1"/>
  <c r="P13" i="20" s="1"/>
  <c r="O14" i="20"/>
  <c r="O13" i="20" s="1"/>
  <c r="N14" i="20"/>
  <c r="N13" i="20" s="1"/>
  <c r="Q14" i="20" l="1"/>
  <c r="Q13" i="20" s="1"/>
  <c r="N14" i="25"/>
  <c r="N13" i="25" s="1"/>
  <c r="L14" i="25" l="1"/>
  <c r="L13" i="25" s="1"/>
  <c r="K14" i="25"/>
  <c r="K13" i="25" s="1"/>
  <c r="M14" i="25" l="1"/>
  <c r="M13" i="25" s="1"/>
  <c r="N22" i="25" l="1"/>
  <c r="M22" i="25" l="1"/>
  <c r="V13" i="22"/>
  <c r="P18" i="19" l="1"/>
  <c r="Q18" i="19"/>
  <c r="I18" i="19"/>
  <c r="J18" i="19"/>
  <c r="J13" i="19" s="1"/>
  <c r="K18" i="19"/>
  <c r="K13" i="19" s="1"/>
  <c r="L18" i="19"/>
  <c r="L13" i="19" s="1"/>
  <c r="M18" i="19"/>
  <c r="M13" i="19" s="1"/>
  <c r="N18" i="19"/>
  <c r="O18" i="19"/>
  <c r="R18" i="19"/>
  <c r="R13" i="19" s="1"/>
  <c r="S18" i="19"/>
  <c r="S13" i="19" s="1"/>
  <c r="U18" i="19"/>
  <c r="U13" i="19" s="1"/>
  <c r="H18" i="19"/>
  <c r="Q13" i="19" l="1"/>
  <c r="O13" i="19"/>
  <c r="H13" i="19"/>
  <c r="P13" i="19"/>
  <c r="I13" i="19"/>
  <c r="N13" i="19"/>
  <c r="W18" i="19"/>
  <c r="V18" i="19"/>
  <c r="V13" i="19" l="1"/>
  <c r="W13" i="19"/>
  <c r="T18" i="19"/>
  <c r="J14" i="20" l="1"/>
  <c r="J13" i="20" s="1"/>
  <c r="T14" i="20"/>
  <c r="T13" i="20" s="1"/>
  <c r="R14" i="20" l="1"/>
  <c r="R13" i="20" s="1"/>
  <c r="S14" i="20"/>
  <c r="S13" i="20" s="1"/>
  <c r="L14" i="20"/>
  <c r="L13" i="20" s="1"/>
  <c r="M14" i="20"/>
  <c r="M13" i="20" s="1"/>
  <c r="K14" i="20"/>
  <c r="K13" i="20" s="1"/>
  <c r="T14" i="25" l="1"/>
  <c r="T13" i="25" s="1"/>
  <c r="W14" i="20"/>
  <c r="W13" i="20" s="1"/>
  <c r="F14" i="25"/>
  <c r="F13" i="25" s="1"/>
  <c r="I14" i="20"/>
  <c r="I13" i="20" s="1"/>
  <c r="R14" i="25"/>
  <c r="R13" i="25" s="1"/>
  <c r="U14" i="20"/>
  <c r="U13" i="20" s="1"/>
  <c r="S14" i="25"/>
  <c r="S13" i="25" s="1"/>
  <c r="V14" i="20"/>
  <c r="V13" i="20" s="1"/>
  <c r="Q14" i="25" l="1"/>
  <c r="Q13" i="25" s="1"/>
  <c r="E14" i="25"/>
  <c r="E13" i="25" s="1"/>
  <c r="H14" i="20"/>
  <c r="H13" i="20" s="1"/>
  <c r="O21" i="25"/>
  <c r="P21" i="25"/>
  <c r="R21" i="25"/>
  <c r="R18" i="25" l="1"/>
  <c r="P18" i="25"/>
  <c r="P12" i="25" s="1"/>
  <c r="O18" i="25"/>
  <c r="O12" i="25" s="1"/>
  <c r="R12" i="25" l="1"/>
  <c r="P11" i="25"/>
  <c r="O11" i="25"/>
  <c r="R11" i="25" l="1"/>
  <c r="S13" i="22"/>
  <c r="P13" i="22"/>
  <c r="L13" i="22"/>
  <c r="K13" i="22"/>
  <c r="J13" i="22"/>
  <c r="O13" i="22"/>
  <c r="L22" i="25" s="1"/>
  <c r="L21" i="25" s="1"/>
  <c r="H12" i="22"/>
  <c r="I12" i="22" s="1"/>
  <c r="B12" i="22"/>
  <c r="D12" i="22" s="1"/>
  <c r="F12" i="22" s="1"/>
  <c r="N21" i="25" l="1"/>
  <c r="M21" i="25"/>
  <c r="I13" i="22"/>
  <c r="N13" i="22"/>
  <c r="K22" i="25" s="1"/>
  <c r="K21" i="25" s="1"/>
  <c r="R13" i="22"/>
  <c r="U13" i="22"/>
  <c r="M13" i="22"/>
  <c r="Q13" i="22"/>
  <c r="F22" i="25" l="1"/>
  <c r="F21" i="25" s="1"/>
  <c r="E22" i="25"/>
  <c r="E21" i="25" s="1"/>
  <c r="T18" i="25"/>
  <c r="K18" i="25"/>
  <c r="K12" i="25" s="1"/>
  <c r="T13" i="19" l="1"/>
  <c r="H12" i="20" l="1"/>
  <c r="I12" i="20" s="1"/>
  <c r="B12" i="20"/>
  <c r="D12" i="20" s="1"/>
  <c r="F12" i="20" s="1"/>
  <c r="K11" i="25" l="1"/>
  <c r="I28" i="17" l="1"/>
  <c r="J28" i="17"/>
  <c r="K28" i="17"/>
  <c r="L28" i="17"/>
  <c r="M28" i="17"/>
  <c r="N28" i="17"/>
  <c r="O28" i="17"/>
  <c r="P28" i="17"/>
  <c r="Q28" i="17"/>
  <c r="R28" i="17"/>
  <c r="S28" i="17"/>
  <c r="T28" i="17"/>
  <c r="W28" i="17"/>
  <c r="X28" i="17"/>
  <c r="Y28" i="17"/>
  <c r="Z28" i="17"/>
  <c r="AC28" i="17"/>
  <c r="AD28" i="17"/>
  <c r="AG28" i="17"/>
  <c r="AH28" i="17"/>
  <c r="H28" i="17"/>
  <c r="U38" i="17"/>
  <c r="AA38" i="17" s="1"/>
  <c r="U37" i="17"/>
  <c r="AA37" i="17" s="1"/>
  <c r="U36" i="17"/>
  <c r="AA36" i="17" s="1"/>
  <c r="U35" i="17"/>
  <c r="AA35" i="17" s="1"/>
  <c r="U34" i="17"/>
  <c r="V34" i="17" s="1"/>
  <c r="U33" i="17"/>
  <c r="V33" i="17" s="1"/>
  <c r="U32" i="17"/>
  <c r="V32" i="17" s="1"/>
  <c r="U31" i="17"/>
  <c r="V31" i="17" s="1"/>
  <c r="U30" i="17"/>
  <c r="V30" i="17" s="1"/>
  <c r="U29" i="17"/>
  <c r="V29" i="17" s="1"/>
  <c r="I13" i="17"/>
  <c r="J13" i="17"/>
  <c r="J12" i="17" s="1"/>
  <c r="J11" i="17" s="1"/>
  <c r="K13" i="17"/>
  <c r="L13" i="17"/>
  <c r="M13" i="17"/>
  <c r="N13" i="17"/>
  <c r="N12" i="17" s="1"/>
  <c r="N11" i="17" s="1"/>
  <c r="O13" i="17"/>
  <c r="P13" i="17"/>
  <c r="Q13" i="17"/>
  <c r="R13" i="17"/>
  <c r="S13" i="17"/>
  <c r="T13" i="17"/>
  <c r="U13" i="17"/>
  <c r="V13" i="17"/>
  <c r="W13" i="17"/>
  <c r="X13" i="17"/>
  <c r="X12" i="17" s="1"/>
  <c r="X11" i="17" s="1"/>
  <c r="Y13" i="17"/>
  <c r="Z13" i="17"/>
  <c r="AC13" i="17"/>
  <c r="AD13" i="17"/>
  <c r="AD12" i="17" s="1"/>
  <c r="AD11" i="17" s="1"/>
  <c r="AG13" i="17"/>
  <c r="AH13" i="17"/>
  <c r="H13" i="17"/>
  <c r="AA19" i="17"/>
  <c r="AB19" i="17" s="1"/>
  <c r="AA20" i="17"/>
  <c r="AB20" i="17" s="1"/>
  <c r="AA21" i="17"/>
  <c r="AB21" i="17" s="1"/>
  <c r="AA22" i="17"/>
  <c r="AB22" i="17" s="1"/>
  <c r="AA23" i="17"/>
  <c r="AB23" i="17" s="1"/>
  <c r="AA24" i="17"/>
  <c r="AB24" i="17" s="1"/>
  <c r="AA25" i="17"/>
  <c r="AB25" i="17" s="1"/>
  <c r="AA17" i="17"/>
  <c r="AB17" i="17" s="1"/>
  <c r="AA18" i="17"/>
  <c r="AB18" i="17" s="1"/>
  <c r="AA14" i="17"/>
  <c r="AB14" i="17" s="1"/>
  <c r="AA15" i="17"/>
  <c r="AB15" i="17" s="1"/>
  <c r="AA16" i="17"/>
  <c r="AB16" i="17" s="1"/>
  <c r="R10" i="17"/>
  <c r="S10" i="17" s="1"/>
  <c r="T10" i="17" s="1"/>
  <c r="K10" i="17"/>
  <c r="L10" i="17" s="1"/>
  <c r="M10" i="17" s="1"/>
  <c r="N10" i="17" s="1"/>
  <c r="O10" i="17" s="1"/>
  <c r="P10" i="17" s="1"/>
  <c r="H10" i="17"/>
  <c r="I10" i="17" s="1"/>
  <c r="B10" i="17"/>
  <c r="D10" i="17" s="1"/>
  <c r="E10" i="17" s="1"/>
  <c r="F10" i="17" s="1"/>
  <c r="T12" i="17" l="1"/>
  <c r="T11" i="17" s="1"/>
  <c r="P12" i="17"/>
  <c r="P11" i="17" s="1"/>
  <c r="AH12" i="17"/>
  <c r="AH11" i="17" s="1"/>
  <c r="R12" i="17"/>
  <c r="R11" i="17" s="1"/>
  <c r="L12" i="17"/>
  <c r="L11" i="17" s="1"/>
  <c r="AC12" i="17"/>
  <c r="AC11" i="17" s="1"/>
  <c r="Z12" i="17"/>
  <c r="Z11" i="17" s="1"/>
  <c r="H12" i="17"/>
  <c r="H11" i="17" s="1"/>
  <c r="AG12" i="17"/>
  <c r="AG11" i="17" s="1"/>
  <c r="Y12" i="17"/>
  <c r="Y11" i="17" s="1"/>
  <c r="W12" i="17"/>
  <c r="W11" i="17" s="1"/>
  <c r="S12" i="17"/>
  <c r="S11" i="17" s="1"/>
  <c r="Q12" i="17"/>
  <c r="Q11" i="17" s="1"/>
  <c r="O12" i="17"/>
  <c r="O11" i="17" s="1"/>
  <c r="M12" i="17"/>
  <c r="M11" i="17" s="1"/>
  <c r="K12" i="17"/>
  <c r="K11" i="17" s="1"/>
  <c r="I12" i="17"/>
  <c r="I11" i="17" s="1"/>
  <c r="V35" i="17"/>
  <c r="V36" i="17"/>
  <c r="V37" i="17"/>
  <c r="V38" i="17"/>
  <c r="U28" i="17"/>
  <c r="U12" i="17" s="1"/>
  <c r="U11" i="17" s="1"/>
  <c r="AB35" i="17"/>
  <c r="AE35" i="17"/>
  <c r="AF35" i="17" s="1"/>
  <c r="AB36" i="17"/>
  <c r="AE36" i="17"/>
  <c r="AF36" i="17" s="1"/>
  <c r="AB37" i="17"/>
  <c r="AE37" i="17"/>
  <c r="AF37" i="17" s="1"/>
  <c r="AB38" i="17"/>
  <c r="AE38" i="17"/>
  <c r="AF38" i="17" s="1"/>
  <c r="AB13" i="17"/>
  <c r="AA29" i="17"/>
  <c r="AA30" i="17"/>
  <c r="AA31" i="17"/>
  <c r="AA32" i="17"/>
  <c r="AA33" i="17"/>
  <c r="AA34" i="17"/>
  <c r="AA13" i="17"/>
  <c r="AE25" i="17"/>
  <c r="AF25" i="17" s="1"/>
  <c r="AE24" i="17"/>
  <c r="AF24" i="17" s="1"/>
  <c r="AE14" i="17"/>
  <c r="AE22" i="17"/>
  <c r="AF22" i="17" s="1"/>
  <c r="AE19" i="17"/>
  <c r="AF19" i="17" s="1"/>
  <c r="AE23" i="17"/>
  <c r="AF23" i="17" s="1"/>
  <c r="AE21" i="17"/>
  <c r="AF21" i="17" s="1"/>
  <c r="AE20" i="17"/>
  <c r="AF20" i="17" s="1"/>
  <c r="AE18" i="17"/>
  <c r="AF18" i="17" s="1"/>
  <c r="AE17" i="17"/>
  <c r="AF17" i="17" s="1"/>
  <c r="AE15" i="17"/>
  <c r="AF15" i="17" s="1"/>
  <c r="AE16" i="17"/>
  <c r="AF16" i="17" s="1"/>
  <c r="V28" i="17" l="1"/>
  <c r="V12" i="17" s="1"/>
  <c r="V11" i="17" s="1"/>
  <c r="AA28" i="17"/>
  <c r="AA12" i="17" s="1"/>
  <c r="AA11" i="17" s="1"/>
  <c r="AF14" i="17"/>
  <c r="AF13" i="17" s="1"/>
  <c r="AE13" i="17"/>
  <c r="AB34" i="17"/>
  <c r="AE34" i="17"/>
  <c r="AF34" i="17" s="1"/>
  <c r="AB32" i="17"/>
  <c r="AE32" i="17"/>
  <c r="AF32" i="17" s="1"/>
  <c r="AB30" i="17"/>
  <c r="AE30" i="17"/>
  <c r="AF30" i="17" s="1"/>
  <c r="AB33" i="17"/>
  <c r="AE33" i="17"/>
  <c r="AF33" i="17" s="1"/>
  <c r="AB31" i="17"/>
  <c r="AE31" i="17"/>
  <c r="AF31" i="17" s="1"/>
  <c r="AB29" i="17"/>
  <c r="AE29" i="17"/>
  <c r="AB28" i="17" l="1"/>
  <c r="AB12" i="17" s="1"/>
  <c r="AB11" i="17" s="1"/>
  <c r="AF29" i="17"/>
  <c r="AF28" i="17" s="1"/>
  <c r="AF12" i="17" s="1"/>
  <c r="AF11" i="17" s="1"/>
  <c r="AE28" i="17"/>
  <c r="AE12" i="17" s="1"/>
  <c r="AE11" i="17" s="1"/>
  <c r="B12" i="16"/>
  <c r="E12" i="16" s="1"/>
  <c r="F12" i="16"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F18" i="25"/>
  <c r="M18" i="25"/>
  <c r="L18" i="25"/>
  <c r="S18" i="25"/>
  <c r="N18" i="25"/>
  <c r="S12" i="25" l="1"/>
  <c r="S11" i="25" s="1"/>
  <c r="L12" i="25"/>
  <c r="L11" i="25" s="1"/>
  <c r="M12" i="25"/>
  <c r="M11" i="25" s="1"/>
  <c r="F12" i="25"/>
  <c r="F11" i="25" s="1"/>
  <c r="N12" i="25"/>
  <c r="N11" i="25" s="1"/>
  <c r="E18" i="25"/>
  <c r="Q18" i="25"/>
  <c r="E12" i="25" l="1"/>
  <c r="E11" i="25" s="1"/>
  <c r="W13" i="22" l="1"/>
  <c r="T22" i="25"/>
  <c r="Q22" i="25" s="1"/>
  <c r="Q21" i="25" s="1"/>
  <c r="Q12" i="25" s="1"/>
  <c r="Q11" i="25" s="1"/>
  <c r="T18" i="22"/>
  <c r="T14" i="22" l="1"/>
  <c r="T13" i="22" s="1"/>
  <c r="T21" i="25"/>
  <c r="T12" i="25" s="1"/>
  <c r="T11" i="25" s="1"/>
</calcChain>
</file>

<file path=xl/sharedStrings.xml><?xml version="1.0" encoding="utf-8"?>
<sst xmlns="http://schemas.openxmlformats.org/spreadsheetml/2006/main" count="2657" uniqueCount="1055">
  <si>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</si>
  <si>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</si>
  <si>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</si>
  <si>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</si>
  <si>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</si>
  <si>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</si>
  <si>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</si>
  <si>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</si>
  <si>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</si>
  <si>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</si>
  <si>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</si>
  <si>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</si>
  <si>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</si>
  <si>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</si>
  <si>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</si>
  <si>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</si>
  <si>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</si>
  <si>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</si>
  <si>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</si>
  <si>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</si>
  <si>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</si>
  <si>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</si>
  <si>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</si>
  <si>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</si>
  <si>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</si>
  <si>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</si>
  <si>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</si>
  <si>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</si>
  <si>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Lũy kế vốn đã bố trí đến hết kế hoạch năm N</t>
  </si>
  <si>
    <t>Nhu cầu kế hoạch năm N+1</t>
  </si>
  <si>
    <t>Dự kiến kế hoạch năm N+1</t>
  </si>
  <si>
    <t>Số quyết định; ngày, tháng, năm ban hành</t>
  </si>
  <si>
    <t xml:space="preserve">TMĐT </t>
  </si>
  <si>
    <t>Kế hoạch</t>
  </si>
  <si>
    <t>Ước thực hiện từ 1/1 năm N đến 31/12 năm N</t>
  </si>
  <si>
    <t>Giải ngân thực hiện từ 1/1 năm N đến 31/1 năm N+1</t>
  </si>
  <si>
    <t>Tổng số (tất cả các nguồn vốn)</t>
  </si>
  <si>
    <t xml:space="preserve">Trong đó: NSTW </t>
  </si>
  <si>
    <t>Thu hồi các khoản vốn ứng trước NSTW</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</si>
  <si>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</si>
  <si>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</si>
  <si>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</si>
  <si>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</si>
  <si>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</si>
  <si>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</si>
  <si>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</si>
  <si>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</si>
  <si>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</si>
  <si>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</si>
  <si>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</si>
  <si>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</si>
  <si>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</si>
  <si>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</si>
  <si>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</si>
  <si>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</si>
  <si>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(3)</t>
  </si>
  <si>
    <t>(4)</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</si>
  <si>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</si>
  <si>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</si>
  <si>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</si>
  <si>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</si>
  <si>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</si>
  <si>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</si>
  <si>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</si>
  <si>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</si>
  <si>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</si>
  <si>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</si>
  <si>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</si>
  <si>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</si>
  <si>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</si>
  <si>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</si>
  <si>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</si>
  <si>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</si>
  <si>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</si>
  <si>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</si>
  <si>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</si>
  <si>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</si>
  <si>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</si>
  <si>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</si>
  <si>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</si>
  <si>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</si>
  <si>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</si>
  <si>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</si>
  <si>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</si>
  <si>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</si>
  <si>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</si>
  <si>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</si>
  <si>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</si>
  <si>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</si>
  <si>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</si>
  <si>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</si>
  <si>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</si>
  <si>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</si>
  <si>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</si>
  <si>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</si>
  <si>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</si>
  <si>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</si>
  <si>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</si>
  <si>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</si>
  <si>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</si>
  <si>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</si>
  <si>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</si>
  <si>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</si>
  <si>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</si>
  <si>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</si>
  <si>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</si>
  <si>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</si>
  <si>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</si>
  <si>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</si>
  <si>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</si>
  <si>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</si>
  <si>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</si>
  <si>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</si>
  <si>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</si>
  <si>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</si>
  <si>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</si>
  <si>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</si>
  <si>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</si>
  <si>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</si>
  <si>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</si>
  <si>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</si>
  <si>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</si>
  <si>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</si>
  <si>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</si>
  <si>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</si>
  <si>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</si>
  <si>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</si>
  <si>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</si>
  <si>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</si>
  <si>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</si>
  <si>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</si>
  <si>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</si>
  <si>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</si>
  <si>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</si>
  <si>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</si>
  <si>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</si>
  <si>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</si>
  <si>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</si>
  <si>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</si>
  <si>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</si>
  <si>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</si>
  <si>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</si>
  <si>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</si>
  <si>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</si>
  <si>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</si>
  <si>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</si>
  <si>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</si>
  <si>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</si>
  <si>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</si>
  <si>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</si>
  <si>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</si>
  <si>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</si>
  <si>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</si>
  <si>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</si>
  <si>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</si>
  <si>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</si>
  <si>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</si>
  <si>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</si>
  <si>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</si>
  <si>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</si>
  <si>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</si>
  <si>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</si>
  <si>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</si>
  <si>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</si>
  <si>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</si>
  <si>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</si>
  <si>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</si>
  <si>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</si>
  <si>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</si>
  <si>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</si>
  <si>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</si>
  <si>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</si>
  <si>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</si>
  <si>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</si>
  <si>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</si>
  <si>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</si>
  <si>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</si>
  <si>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</si>
  <si>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</si>
  <si>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</si>
  <si>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</si>
  <si>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</si>
  <si>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</si>
  <si>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</si>
  <si>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</si>
  <si>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</si>
  <si>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</si>
  <si>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</si>
  <si>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</si>
  <si>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</si>
  <si>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</si>
  <si>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</si>
  <si>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</si>
  <si>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</si>
  <si>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</si>
  <si>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</si>
  <si>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</si>
  <si>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</si>
  <si>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</si>
  <si>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</si>
  <si>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</si>
  <si>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</si>
  <si>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</si>
  <si>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</si>
  <si>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</si>
  <si>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</si>
  <si>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</si>
  <si>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</si>
  <si>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</si>
  <si>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</si>
  <si>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</si>
  <si>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</si>
  <si>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</si>
  <si>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</si>
  <si>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</si>
  <si>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</si>
  <si>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</si>
  <si>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</si>
  <si>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</si>
  <si>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</si>
  <si>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</si>
  <si>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</si>
  <si>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</si>
  <si>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</si>
  <si>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</si>
  <si>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</si>
  <si>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</si>
  <si>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</si>
  <si>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</si>
  <si>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</si>
  <si>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</si>
  <si>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</si>
  <si>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</si>
  <si>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</si>
  <si>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</si>
  <si>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</si>
  <si>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</si>
  <si>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</si>
  <si>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</si>
  <si>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</si>
  <si>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</si>
  <si>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</si>
  <si>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</si>
  <si>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</si>
  <si>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</si>
  <si>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</si>
  <si>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</si>
  <si>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</si>
  <si>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</si>
  <si>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</si>
  <si>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</si>
  <si>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</si>
  <si>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</si>
  <si>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</si>
  <si>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</si>
  <si>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</si>
  <si>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</si>
  <si>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</si>
  <si>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</si>
  <si>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</si>
  <si>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</si>
  <si>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</si>
  <si>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</si>
  <si>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</si>
  <si>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</si>
  <si>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</si>
  <si>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</si>
  <si>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</si>
  <si>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</si>
  <si>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</si>
  <si>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</si>
  <si>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</si>
  <si>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</si>
  <si>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</si>
  <si>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</si>
  <si>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</si>
  <si>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</si>
  <si>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</si>
  <si>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</si>
  <si>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</si>
  <si>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</si>
  <si>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</si>
  <si>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</si>
  <si>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</si>
  <si>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</si>
  <si>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</si>
  <si>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Trong đó: vốn …</t>
  </si>
  <si>
    <t>(2) Đề nghị báo cáo đầy đủ các nguồn vốn theo quy định tại  khoản 21 Điều 4 Luật Đầu tư công, mỗi nguồn vốn tách ra báo cáo thành một biểu riêng</t>
  </si>
  <si>
    <t>(3) Kế hoạch trung hạn 5 năm giai đoạn chứa năm N+1. Nếu năm N+1 là năm đầu tiên của kế hoạch trung hạn thì lấy dự kiến kế hoạch trung hạn giai đoạn chứa năm N+1</t>
  </si>
  <si>
    <t>Mã dự án</t>
  </si>
  <si>
    <r>
      <t>Thanh toán nợ XDCB</t>
    </r>
    <r>
      <rPr>
        <i/>
        <vertAlign val="superscript"/>
        <sz val="14"/>
        <rFont val="Times New Roman"/>
        <family val="1"/>
      </rPr>
      <t>(4)</t>
    </r>
  </si>
  <si>
    <t>Quyết định đầu tư điều chỉnh</t>
  </si>
  <si>
    <t>Trong đó: vốn NSNN</t>
  </si>
  <si>
    <r>
      <t xml:space="preserve">Kế hoạch năm trung hạn 5 năm giai đoạn 2016-2020 </t>
    </r>
    <r>
      <rPr>
        <vertAlign val="superscript"/>
        <sz val="14"/>
        <rFont val="Times New Roman"/>
        <family val="1"/>
      </rPr>
      <t>(3)</t>
    </r>
  </si>
  <si>
    <t>Kế hoạch trung hạn đã giao đến hết năm 2017</t>
  </si>
  <si>
    <t>Nhu cầu kế hoạch năm 2018</t>
  </si>
  <si>
    <t>Dự kiến kế hoạch năm 2018</t>
  </si>
  <si>
    <t>Các dự án hoàn thành, bàn giao, đưa vào sử dụng đến ngày 31/12 năm 2017</t>
  </si>
  <si>
    <t>Các dự án dự kiến hoàn thành năm 2018</t>
  </si>
  <si>
    <t>Các dự án chuyển tiếp hoàn thành sau năm 2018</t>
  </si>
  <si>
    <t>Các dự án khởi công mới năm 2018</t>
  </si>
  <si>
    <t>(Kèm theo Báo cáo số      /BC-UBND ngày       /8/2017 của UBND huyện Châu Thành)</t>
  </si>
  <si>
    <t>6</t>
  </si>
  <si>
    <t>7</t>
  </si>
  <si>
    <t>8</t>
  </si>
  <si>
    <t>9</t>
  </si>
  <si>
    <t>10</t>
  </si>
  <si>
    <t>VỐN XDCB TẬP TRUNG HUYỆN</t>
  </si>
  <si>
    <t>Đường số 5 ấp Phước Lợi xã Phước Vinh</t>
  </si>
  <si>
    <t>Nâng cấp đường số 43 ấp Phước Thạnh xã Phước Vinh</t>
  </si>
  <si>
    <t>Nâng cấp đường số 34 ấp Phước Thạnh xã Phước Vinh</t>
  </si>
  <si>
    <t>111/QĐ-UBND
31/3/2016</t>
  </si>
  <si>
    <t>474/QĐ-UBND
28/10/2016</t>
  </si>
  <si>
    <t>475/QĐ-UBND
28/10/2016</t>
  </si>
  <si>
    <t>Đường Cây Gõ bến phà cũ- ĐT 796 ấp Nam Bến Sỏi xã Thành Long</t>
  </si>
  <si>
    <t>Đường từ ĐT781 đi rạch Trà Cú, ấp Thành Tây, xã Thành Long</t>
  </si>
  <si>
    <t>Đường Nội đồng (từ bến Lò Than đi Voi Tre) xã Ninh Điền</t>
  </si>
  <si>
    <t>Đường tổ 6 ấp Hiệp Phước (giai đoạn 2) xã Hòa Thạnh</t>
  </si>
  <si>
    <t>Đường Hòa Hợp đi Hiệp Thành xã Hòa Thạnh</t>
  </si>
  <si>
    <t>Nâng cấp ND 28_4 ấp Tân Long xã Biên Giới</t>
  </si>
  <si>
    <t>Nâng cấp DA66 ấp Tân Định xã Biên Giới</t>
  </si>
  <si>
    <t>CHI TIẾT DỰ KIẾN KẾ HOẠCH ĐẦU TƯ NĂM 2018 VỐN TRÁI PHIẾU CHÍNH PHỦ</t>
  </si>
  <si>
    <t>I.</t>
  </si>
  <si>
    <t>GIAO THÔNG</t>
  </si>
  <si>
    <t>Đường ấp 2 xã Phước Vinh</t>
  </si>
  <si>
    <t>Đường số 122 và đường số 124 ấp Phước Trung xã Phước Vinh</t>
  </si>
  <si>
    <t>Đường lộ 781 đi cầu Bún Trâm xã Thành Long</t>
  </si>
  <si>
    <t>Đường cầu Bóng Trâm vào Hóc kỷ ấp Bố Lớn xã Hòa Hội</t>
  </si>
  <si>
    <t>Đường Ba Giản (đường Hóc Bồ Đề ấp Hiệp Phước xã Hòa Thạnh)</t>
  </si>
  <si>
    <t>225/QĐ-UBND, ngày 24/10/2014</t>
  </si>
  <si>
    <t>1920/QĐ-UBND, 24/10/2014</t>
  </si>
  <si>
    <t>1918/QĐ-UBND, 24/10/2014</t>
  </si>
  <si>
    <t>313/QĐ-UBND, 23/10/2015; 272/QĐ-UBND, 27/7/2016 (đ/c)</t>
  </si>
  <si>
    <t>28/QĐ-UBND, 17/02/2016; 270/QĐ-UBND, 27/7/2016 (đ/c)</t>
  </si>
  <si>
    <t>Đường cặp hông Trường trung học cơ sở Thành Long ĐT 781 - ĐT 796 ấp Nam Bến Sỏi xã Thành Long</t>
  </si>
  <si>
    <t xml:space="preserve">Đường Hoà Hợp xã Hoà Thạnh </t>
  </si>
  <si>
    <t>Đường tổ 6 ra Gò Tháp ấp Bưng Rò xã Hoà Hội</t>
  </si>
  <si>
    <t>Nạo vét kênh tiêu biên giới TP2 từ K0+00: K1+772</t>
  </si>
  <si>
    <t>Nâng cấp đường tổ 4 ấp Tân Định</t>
  </si>
  <si>
    <t>Đường từ cổng chào Tân Long đi nghĩa địa ấp Tân Long xã Biên Giới</t>
  </si>
  <si>
    <t>Đường nội đồng 16 xã Ninh Điền</t>
  </si>
  <si>
    <t>106/QĐ-UBND, 31/3/2016; 273/QĐ-UBND, 27/7/2016 (đ/c)</t>
  </si>
  <si>
    <t>105/QĐ-UBND, 31/3/2016; 271/QĐ-UBND, 27/7/2016 (đ/c)</t>
  </si>
  <si>
    <t>415/QĐ-UBND, 24/10/2015; 274/QĐ-UBND, 27/7/2016</t>
  </si>
  <si>
    <t xml:space="preserve">92/QĐ-UBND, 30/3/2016; 268/QĐ-UBND, 27/7/2016 </t>
  </si>
  <si>
    <t>293/QĐ-UBND, 22/10/2015; 269/QĐ-UBND, 27/7/2016 (đ/c)</t>
  </si>
  <si>
    <t>417/QĐ-UBND, 24/10/2015; 341/QĐ-UBND, 26/8/2016 (đ/c)</t>
  </si>
  <si>
    <t>115/QĐ-UBND, 31/3/2016; 267/QĐ-UBND, 27/7/2016 (đ/c)</t>
  </si>
  <si>
    <t>Huyện Châu Thành</t>
  </si>
  <si>
    <t>NGân sách tỉnh</t>
  </si>
  <si>
    <t>Ngân sách huyện</t>
  </si>
  <si>
    <r>
      <t xml:space="preserve">Kế hoạch năm trung hạn 5 năm giai đoạn 2021-2025 </t>
    </r>
    <r>
      <rPr>
        <vertAlign val="superscript"/>
        <sz val="14"/>
        <rFont val="Times New Roman"/>
        <family val="1"/>
      </rPr>
      <t>(3)</t>
    </r>
  </si>
  <si>
    <t>xã Hảo Đước</t>
  </si>
  <si>
    <t>xã Thành Long</t>
  </si>
  <si>
    <t>xã Trí Bình</t>
  </si>
  <si>
    <t>Thị trấn</t>
  </si>
  <si>
    <t>Thị trấn Châu Thành</t>
  </si>
  <si>
    <t>Nâng cấp, sửa chữa</t>
  </si>
  <si>
    <t>xã Thái Bình</t>
  </si>
  <si>
    <t>NGUỒN VỐN XÂY DỰNG CƠ BẢN NGÂN SÁCH HUYỆN</t>
  </si>
  <si>
    <t>xã Biên Giới</t>
  </si>
  <si>
    <t>Đường tổ 19, 20 ấp Vịnh xã An Cơ</t>
  </si>
  <si>
    <t>Cải tạo, sửa chửa hệ thống thoát nước Đường vào Ban Chỉ huy quân sự thị trấn</t>
  </si>
  <si>
    <t>Xây dựng mới</t>
  </si>
  <si>
    <t>Cải tạo sửa chữa</t>
  </si>
  <si>
    <t>2022-2024</t>
  </si>
  <si>
    <t>Chi Ủy thác qua ngân hàng chính sách</t>
  </si>
  <si>
    <t>11</t>
  </si>
  <si>
    <t>12</t>
  </si>
  <si>
    <t>13</t>
  </si>
  <si>
    <t>14</t>
  </si>
  <si>
    <t>15</t>
  </si>
  <si>
    <t>16</t>
  </si>
  <si>
    <t>17</t>
  </si>
  <si>
    <t>18</t>
  </si>
  <si>
    <t>19</t>
  </si>
  <si>
    <t>VỐN TỈNH HỖ TRỢ MỤC TIÊU</t>
  </si>
  <si>
    <t>Các dự án hoàn thành, bàn giao, đưa vào sử dụng đến ngày 31/12 năm 2020</t>
  </si>
  <si>
    <t>Thành Long</t>
  </si>
  <si>
    <t>Phát triển thành phố, thị xã</t>
  </si>
  <si>
    <t>Hỗ trợ khác</t>
  </si>
  <si>
    <t>Các dự án dự kiến hoàn thành năm 2020</t>
  </si>
  <si>
    <t>Giao thông</t>
  </si>
  <si>
    <t>Dân dụng</t>
  </si>
  <si>
    <t>Thanh Điền</t>
  </si>
  <si>
    <t>Xây dựng xã đạt chuẩn NTM</t>
  </si>
  <si>
    <t>xây mới hội trường 100 chỗ và thiết bị,</t>
  </si>
  <si>
    <t xml:space="preserve">Cải tạo hội trường 250 chỗ, thiết bị, sân nền, cải tạo hàng rào mặt trước, cải tạo 05 phòng chức , </t>
  </si>
  <si>
    <t>Y tế ( 01 dự án)</t>
  </si>
  <si>
    <t>NGUỒN VỐN TỈNH HỖ TRỢ MỤC TIÊU - HỖ TRỢ KHÁC</t>
  </si>
  <si>
    <t>VỐN TỈNH HỖ TRỢ MỤC TIÊU PHÁT TRIỂN THÀNH PHỐ/THỊ XÃ (CHỈNH TRANG ĐÔ THỊ)</t>
  </si>
  <si>
    <t>Chủ đầu tư</t>
  </si>
  <si>
    <t>Tổng cộng</t>
  </si>
  <si>
    <t>Xã An Cơ</t>
  </si>
  <si>
    <t>NGUỒN VỐN TỈNH HỖ TRỢ MỤC TIÊU XÂY DỰNG NÔNG THÔN MỚI</t>
  </si>
  <si>
    <t>I.1</t>
  </si>
  <si>
    <t>I.2</t>
  </si>
  <si>
    <t>I.3</t>
  </si>
  <si>
    <r>
      <t xml:space="preserve">Kế hoạch năm trung hạn 5 năm giai đoạn 2021-2025 </t>
    </r>
    <r>
      <rPr>
        <vertAlign val="superscript"/>
        <sz val="12"/>
        <rFont val="Times New Roman"/>
        <family val="1"/>
      </rPr>
      <t>(3)</t>
    </r>
  </si>
  <si>
    <r>
      <t>Thanh toán nợ XDCB</t>
    </r>
    <r>
      <rPr>
        <i/>
        <vertAlign val="superscript"/>
        <sz val="12"/>
        <rFont val="Times New Roman"/>
        <family val="1"/>
      </rPr>
      <t>(4)</t>
    </r>
  </si>
  <si>
    <t>Đường tổ 5, 8, 9 ấp Long Đại, xã Long Vĩnh</t>
  </si>
  <si>
    <t>Đường tổ 13, 4, 9 ấp Long Đại, xã Long Vĩnh</t>
  </si>
  <si>
    <t>Đường tổ 19, 20 ấp Long Châu, xã Long Vĩnh</t>
  </si>
  <si>
    <t>Đường tổ 4, 5 ấp Long Phú, xã Long Vĩnh</t>
  </si>
  <si>
    <t>Đường tổ 1, 2, 3 ấp Long Phú, xã Long Vĩnh</t>
  </si>
  <si>
    <t>Đường tổ 12, 13, 14 ấp Long Chẩn và tổ 17, 18 ấp Long Châu, xã Long Vĩnh</t>
  </si>
  <si>
    <t>Đường tổ 3 ấp Long Phú, xã Long Vĩnh</t>
  </si>
  <si>
    <t>Đường tổ 5, 4, 9 ấp Long Châu và tổ 1, 2, 3 ấp Long Chẩn, xã Long Vĩnh</t>
  </si>
  <si>
    <t>Đường tổ 5, 7, 8 ấp Long Chẩn, xã Long Vĩnh</t>
  </si>
  <si>
    <t>Đường tổ 2 ấp Long Phú và tổ 1, 3 ấp Long Đại, xã Long Vĩnh</t>
  </si>
  <si>
    <t>Đường tổ 4, 5 ấp Long Đại, xã Long Vĩnh</t>
  </si>
  <si>
    <t>Đường tổ 5, 6, 7 ấp Long Phú và tổ 7, 9, 13 ấp Long Đại, xã Long Vĩnh</t>
  </si>
  <si>
    <t>Đường liên tổ 11 ấp Long Phú - Long Đại và đường số 1, 2 tổ 11 ấp Long Đại, xã Long Vĩnh</t>
  </si>
  <si>
    <t>Đường tổ 1, 6, 7, 8 ấp Long Châu, xã Long Vĩnh</t>
  </si>
  <si>
    <t>Đường tổ 7, 13 ấp Long Đại, xã Long Vĩnh</t>
  </si>
  <si>
    <t>Đường tổ 13, 15 ấp Long Châu, xã Long Vĩnh</t>
  </si>
  <si>
    <t>Đường tổ 1, 2 ấp Long Đại, xã Long Vĩnh</t>
  </si>
  <si>
    <t>Trường mẫu giáo Long Vĩnh</t>
  </si>
  <si>
    <t>Xây dựng trung tâm văn hóa  thể thao và học tập cộng đồng, xã Long Vĩnh.</t>
  </si>
  <si>
    <t>Xây dựng nhà văn hóa ấp Long Chẩn, xã Long Vĩnh.</t>
  </si>
  <si>
    <t>Xây dựng nhà văn hóa ấp Long Phú, xã Long Vĩnh.</t>
  </si>
  <si>
    <t>2023-2025</t>
  </si>
  <si>
    <t>Xây hội trường 100 chổ, thiết bị</t>
  </si>
  <si>
    <t>Nâng cấp, cải tạo</t>
  </si>
  <si>
    <t>xã Long
 Vĩnh</t>
  </si>
  <si>
    <t>2024-2026</t>
  </si>
  <si>
    <t>Dài 0,87 km sỏi đỏ, mặt 5m</t>
  </si>
  <si>
    <t>Nâng cấp, cải tạo Trạm Y tế  xã Long Vĩnh</t>
  </si>
  <si>
    <t>xã Long Vĩnh</t>
  </si>
  <si>
    <t xml:space="preserve">xã Thái Bình </t>
  </si>
  <si>
    <t>xã An Bình</t>
  </si>
  <si>
    <t xml:space="preserve">xã Hòa Hội </t>
  </si>
  <si>
    <t xml:space="preserve"> xã An Cơ</t>
  </si>
  <si>
    <t>xã Thanh Điền</t>
  </si>
  <si>
    <t>diện tích sử dụng đất 2000m2, quy mô (1 trệt 1 lầu): Khối làm việc, cổng hàng rào, sân nền, nhà xe nhân viên, nhà xe khách, san lắp mặt bằng, trạm biến áp.</t>
  </si>
  <si>
    <t>diện tích sử dụng đất 1978m2, quy mô (1 tệt 1 lầu): Khối làm việc, cổng hàng rào, sân nền, nhà xe nhân viên, nhà xe khách, san lắp mặt bằng, trạm biến áp.</t>
  </si>
  <si>
    <t>Diện tích sử dụng đất 1000m2.
Quy mô: Khối làm việc (1 trệt 1 lầu), nhà xe.</t>
  </si>
  <si>
    <t>Xã Ninh Điền</t>
  </si>
  <si>
    <t>NHCS</t>
  </si>
  <si>
    <t>chi ủy tác</t>
  </si>
  <si>
    <t>Nâng cấp Chợ Bến Sỏi xã Thành Long</t>
  </si>
  <si>
    <t>Nâng nền Chợ, làm nhà sắt tiền chế cho tiểu thương, sơn nhà lòng, xây mới nhà vệ sinh</t>
  </si>
  <si>
    <t>(Kèm theo Tờ trình số        /TTr-TCKH ngày    /06/2022 của Phòng TCKH  huyện Châu Thành)</t>
  </si>
  <si>
    <t xml:space="preserve">Các dự án dự kiến đầu tư mới năm 2024 </t>
  </si>
  <si>
    <t>Nâng cấp đường Huyện 21 - Lộ nam Dương</t>
  </si>
  <si>
    <t>Hảo Đước - An Cơ</t>
  </si>
  <si>
    <t>Dài: 4.372,2m. Mặt đường láng nhựa rộng m; lề sỏi đỏ rộng 2x1,0m</t>
  </si>
  <si>
    <t>xã Biên Giới.</t>
  </si>
  <si>
    <t xml:space="preserve"> xã Ninh Điền </t>
  </si>
  <si>
    <t>xã Hòa Thạnh</t>
  </si>
  <si>
    <t>xã Phước Vinh</t>
  </si>
  <si>
    <t>xã Trí bỉnh</t>
  </si>
  <si>
    <t>Xây mới khối nhà làm việc 01 trệt. Xây mới nhà xe 02 bánh. San lấp, sân nền. Hệ thống điện nước; hạ tầng kỹ thuật.</t>
  </si>
  <si>
    <t>Phòng làm việc, phòng họp, phòng tiếp dân, kho tạm giữ tang vật vi phạm hành chính, phòng ở CBCS, nhà ăn, nhà xe, phòng tạm giữ hành chính</t>
  </si>
  <si>
    <t>Quy mô: (03 ấp)
- Trưởng CA: 1; Phó CA: 2;  CA viên thường trực: 3; CB bán chuyên trách: 6. 
- XD Khối làm việc (1 trệt): các phòng làm việc, phòng nghỉ, phòng trực, tạm giữ, tiếp dân, kho, vệ sinh. Nhà để xe CB và nhà để xe tạm giữ.</t>
  </si>
  <si>
    <t>Xây mới khối nhà làm việc 01 trệt 01 lầu. Xây mới nhà xe 02 bánh; cột cờ. Cải tạo nhà nghỉ cán bộ chiến sĩ. Hệ thống điện nước; hạ tầng kỹ thuật.</t>
  </si>
  <si>
    <t>2023 - 2025</t>
  </si>
  <si>
    <t>số 584/QĐ-UBND ngày 30/12/2022</t>
  </si>
  <si>
    <t>số 103/QĐ-UBND ngày 09/03/2023</t>
  </si>
  <si>
    <t>số 104/QĐ-UBND ngày 09/03/2023</t>
  </si>
  <si>
    <t>số 583/QĐ-UBND ngày 30/12/2022</t>
  </si>
  <si>
    <t>số 537/QĐ-UBND ngày 06/12/2022</t>
  </si>
  <si>
    <t>diện tích sử dụng đất 1.022m2, quy mô: (1 trệt 1 lầu, móng cột ép) các phòng, nhà vệ sinh, phòng ở CBCS, bếp+nhà ăn, sảnh đón +hành lang, nhà xe.</t>
  </si>
  <si>
    <t>diện tích sử dụng đất 1,865,74m2, quy mô: (trệt) nhà làm việc công an xã, phòng vật chứng, phòng tạm giữ, phòng tiếp dân, phòng thường trực, phòng hợp, kho, nhà vệ sinh, phòng ở CBCS, bếp+nhà ăn, sảnh đón +hành lang, cổng + hàng rào, sân nền,</t>
  </si>
  <si>
    <t>Quy mô: XD Khối làm việc (1 trệt, 1 lầu): các phòng làm việc, phòng nghỉ, phòng trực, tạm giữ, tiếp dân, kho, vệ sinh. Nhà để xe CB và nhà để xe tạm giữ; Khuôn viên riêng, mới: cần san lấp MB, XD sân nền, thoát nước, cổng hàng rào, trạm điện;Trang thiết bị cơ bản làm việc: tủ bàn ghế, máy vi tính, giường tầng.</t>
  </si>
  <si>
    <t>xây dựng 04 phòng học, mua sắm thiết bị</t>
  </si>
  <si>
    <t>Sửa chữa trạm y tế các xã (giai đoạn 2)</t>
  </si>
  <si>
    <t>Hệ thống PCCC Trường MG Biên Giới</t>
  </si>
  <si>
    <t>Hệ thống PCCC Trường mầm non Trưng Vương</t>
  </si>
  <si>
    <t>Hệ thống PCCC Trường mẫu giáo Thanh Điền - Cơ sở 1</t>
  </si>
  <si>
    <t>Hệ thống PCCC Trường THCS Võ Văn Truyện</t>
  </si>
  <si>
    <t>Hệ thống PCCC Trường mẫu giáo Thành Long - Cơ sở 1, 2</t>
  </si>
  <si>
    <t>Hệ thống PCCC Trường mẫu giáo An Bình</t>
  </si>
  <si>
    <t>Hệ thống PCCC Trường mẫu giáo Đồng Khởi</t>
  </si>
  <si>
    <t>Xây mới văn phòng khu phố 4 thị trấn Châu Thành</t>
  </si>
  <si>
    <t>Nâng cấp đường tổ 5 đến tổ 12 ấp Suối Dộp, xã Thái Bình</t>
  </si>
  <si>
    <t>Di tích Căn cứ bộ đội hải ngoại SIVOTHA xã Hòa Hội</t>
  </si>
  <si>
    <t>Di tích Khu lưu niệm Dương Minh Châu xã Ninh Điền</t>
  </si>
  <si>
    <t>Thị Trấn, Phước Vinh, Hòa Hội, Thanh Điền, Ninh Điền</t>
  </si>
  <si>
    <t>Biên giới</t>
  </si>
  <si>
    <t>thị trần</t>
  </si>
  <si>
    <t>An Bình</t>
  </si>
  <si>
    <t xml:space="preserve"> Đồng Khởi</t>
  </si>
  <si>
    <t>xã Hòa Hội</t>
  </si>
  <si>
    <t xml:space="preserve">xã Ninh Điền </t>
  </si>
  <si>
    <t>xã Ninh Điền</t>
  </si>
  <si>
    <t xml:space="preserve">Hệ thống pccc </t>
  </si>
  <si>
    <t>xây mới văn phòng KP, nâng nền, lát gạch, hàng rào, thiết bị</t>
  </si>
  <si>
    <t>Dài: 3.179m, mặt đường đá 4x6 (20cm) láng nhựa (3,0kg/m²) rộng: 3,5m, lề đường sỏi đỏ rộng: 2x0,75m=1,5m</t>
  </si>
  <si>
    <t>Xây dựng hàng rào</t>
  </si>
  <si>
    <t xml:space="preserve">Cải tạo trạm y tế xã Ninh Điền; Cải tạo trạm y tế xã Hòa Hội; Cải tạo trạm y tế xã Phước Vinh ; Cải tạo trạm y tế xã Thanh Điền ; Cải tạo trạm y tế thị trấn Châu Thành 
</t>
  </si>
  <si>
    <t>2024-2025</t>
  </si>
  <si>
    <t>Cải tạo phòng một cửa UBND huyện Châu Thành</t>
  </si>
  <si>
    <t>554/QĐ-UBND, 16/12/2022</t>
  </si>
  <si>
    <t>Cải tạo phòng phòng 1 cửa UBND huyện</t>
  </si>
  <si>
    <t>Xây mới cầu Hòa Bình</t>
  </si>
  <si>
    <t>xã Hòa Hội -xã Hòa Thạnh</t>
  </si>
  <si>
    <t>Chiều rộng mặt đường: 7,0m; Chiều rộng lề đường gia cố (kết cấu như kết cấu mặt đường): 2bên x 2,0m = 4,0m; Chiều rộng lề đường 2bên x 0,5m = 1,0m; Tổng bề rộng nền đường: 12,0m.</t>
  </si>
  <si>
    <t>NGUỒN VỐN TỈNH HỖ TRỢ MỤC TIÊU - ĐỀ ÁN CÔNG AN XÃ</t>
  </si>
  <si>
    <t>NGUỒN VỐN TỈNH HỖ TRỢ MỤC TIÊU - ĐỀ ÁN GIÁO DỤC</t>
  </si>
  <si>
    <t>Xã Hảo Đước</t>
  </si>
  <si>
    <t>Xã Hòa Hội</t>
  </si>
  <si>
    <t>Xã Hòa Thạnh</t>
  </si>
  <si>
    <t>Làm đèn đường Ngã 3 sọ đến Trường TTGD thường xuyên huyện</t>
  </si>
  <si>
    <t>Chỉnh trang Đường Bùi Xuân Nguyên (đoạn từ Đường Hoàng Lê Kha đến ĐT781)</t>
  </si>
  <si>
    <t>Dài tuyến 0,87 Km, Mặt đường BTN C12.5 dày trung bình 7cm, rộng 6m</t>
  </si>
  <si>
    <t>Sữa chữa Đường huyện 11B</t>
  </si>
  <si>
    <t>xã Trí Bình và Hảo Đước</t>
  </si>
  <si>
    <t>Sửa chữa Đường từ ĐH7 đi ĐH12 xã Biên Giới</t>
  </si>
  <si>
    <t>Dài khoảng 1,5 km; sửa chữa dặm vá ổ gà bằng bê tông đá 1x2 M200, thảm BTN nóng mặt đường những đoạn tuyến hư hỏng nặng, đắp bù sỏi lề.</t>
  </si>
  <si>
    <t>NGUỒN VỐN ĐẦU TƯ CÔNG NĂM 2024</t>
  </si>
  <si>
    <t>Đề án Công An xã</t>
  </si>
  <si>
    <t>I.4</t>
  </si>
  <si>
    <t>I.5</t>
  </si>
  <si>
    <t>Đề án giáo dục</t>
  </si>
  <si>
    <t>(Kèm theo Tờ trình số        /TTr-TCKH ngày    /06/2023 của Phòng TCKH  huyện Châu Thành)</t>
  </si>
  <si>
    <t>Dài 1,5 km láng nhựa, mặt 5,5m, nền 7,5m</t>
  </si>
  <si>
    <t>Dài 1,28 km láng nhựa, mặt 3,5m, nền 6,5m</t>
  </si>
  <si>
    <t>Dài 1,12 km láng nhựa, mặt 3,5m, nền 6,5m</t>
  </si>
  <si>
    <t>Dài 1,16 km láng nhựa, mặt 3,5m, nền 6,5m</t>
  </si>
  <si>
    <t>Tổng dài 3,15Km Gồm: Dài 1,96 km láng nhựa mặt 3,5m, nền 6,5m; 0,56 km cấp phối đá dăm, mặt 4m; 
0,63 km sỏi đỏ, mặt 6m</t>
  </si>
  <si>
    <t>587/QĐ-UBND ngày 30/12/2022</t>
  </si>
  <si>
    <t>586/QĐ-UBND ngày 30/12/2022</t>
  </si>
  <si>
    <t>591/QĐ-UBND ngày 30/12/2022</t>
  </si>
  <si>
    <t>601/QĐ-UBND ngày 30/12/2022</t>
  </si>
  <si>
    <t>597/QĐ-UBND ngày 30/12/2022</t>
  </si>
  <si>
    <t>596/QĐ-UBND ngày 30/12/2022</t>
  </si>
  <si>
    <t>606/QĐ-UBND ngày 30/12/2022</t>
  </si>
  <si>
    <t>589/QĐ-UBND ngày 30/12/2022</t>
  </si>
  <si>
    <t>592/QĐ-UBND ngày 30/12/2022</t>
  </si>
  <si>
    <t>605/QĐ-UBND ngày 30/12/2022</t>
  </si>
  <si>
    <t>588/QĐ-UBND ngày 30/12/2022</t>
  </si>
  <si>
    <t>602/QĐ-UBND ngày 30/12/2022</t>
  </si>
  <si>
    <t>603/QĐ-UBND ngày 30/12/2022</t>
  </si>
  <si>
    <t>599/QĐ-UBND ngày 30/12/2022</t>
  </si>
  <si>
    <t>582/QĐ-UBND ngày 30/12/2022</t>
  </si>
  <si>
    <t>Dài 0,99 km sỏi đỏ, mặt 5m</t>
  </si>
  <si>
    <t>Tổng dài 2,7Km Gồm: Dài 0,78 km láng nhựa, mặt 3,5m, nền 5m; 
1,11 km cấp phối đá dăm mặt 5m;
0,81 km sỏi đỏ, mặt 5m</t>
  </si>
  <si>
    <t>Tổng dài 1,17Km Gồm: Dài 0,31 km láng nhựa mặt 3,5m, nền 5m;
0,86 km sỏi đỏ, mặt 5m</t>
  </si>
  <si>
    <t>Dài 0,89 km sỏi đỏ, mặt 5m</t>
  </si>
  <si>
    <t>Dài 0,83 km sỏi đỏ, mặt 5m</t>
  </si>
  <si>
    <t>Dài 2,13 km sỏi đỏ, mặt 5m</t>
  </si>
  <si>
    <t>Dài 0,56 km sỏi đỏ, mặt 5m</t>
  </si>
  <si>
    <t>Tổng dài 2,56Km Gồm: Dài 0,16 km láng nhựa, mặt 3,5m, nền 5m;
0,42 km cấp phối đá dăm, mặt 5m;
1,98 km sỏi đỏ, mặt 5m</t>
  </si>
  <si>
    <t>Tổng dài 1,15Km Gồm: Dài 0,69 km sỏi đỏ, mặt 5m;
0,45 km cấp phối đá dăm, mặt 5m</t>
  </si>
  <si>
    <t>Dài 0,97 km sỏi đỏ, mặt 5m</t>
  </si>
  <si>
    <t>600/QĐ-UBND ngày 30/12/2022</t>
  </si>
  <si>
    <t>585/QĐ-UBND ngày 30/12/2022</t>
  </si>
  <si>
    <t>Sửa chữa Chợ xã Long Vĩnh</t>
  </si>
  <si>
    <t>Xây dựng Nông thôn mới (bao gồm trường đạt chuẩn quốc gia)</t>
  </si>
  <si>
    <t>Sửa chữa chợ Biên Giới</t>
  </si>
  <si>
    <t xml:space="preserve">Dài 2,95 km láng nhựa, mặt 3,5m, nền 6,5 
</t>
  </si>
  <si>
    <t>DỰ KIẾN DANH MỤC KẾ HOẠCH ĐẦU TƯ CÔNG NĂM 2025</t>
  </si>
  <si>
    <t xml:space="preserve"> Dự án chuyển tiếp sang năm 2025</t>
  </si>
  <si>
    <t>Các dự án chuyển tiếp sang  năm 2025</t>
  </si>
  <si>
    <t>Kế hoạch trung hạn đã giao đến hết năm 2024</t>
  </si>
  <si>
    <t xml:space="preserve">Các dự án dự kiến đầu tư mới năm 2025 </t>
  </si>
  <si>
    <t>Nhu cầu kế hoạch năm 2025</t>
  </si>
  <si>
    <t>Kế hoạch năm 2025</t>
  </si>
  <si>
    <t>Các dự án chuyển tiếp sang năm 2025</t>
  </si>
  <si>
    <t xml:space="preserve">Các dự án khởi công mới năm 2025 </t>
  </si>
  <si>
    <t>Dự án chuyển tiếp sang năm 2025</t>
  </si>
  <si>
    <t>Các dự án khởi công mới năm 2025</t>
  </si>
  <si>
    <t>Duy trì tiêu chí</t>
  </si>
  <si>
    <t>Xây dựng chợ KP3 thị trấn Châu Thành</t>
  </si>
  <si>
    <t>2023-
2025</t>
  </si>
  <si>
    <t>Làm mới Đường Liên KP1, KP2</t>
  </si>
  <si>
    <t>Chiều dài tuyến 1.979m Mặt đường BTN C12.5 rộng 4m; Lề đường sỏi đỏ 0,5mx2 bên; rộng nền 5m. Hệ thống chiếu sáng Đèn năng lượng mặt trời tại Các giao lộ và đường cong</t>
  </si>
  <si>
    <t>Sữa chửa nâng cấp đường Võ Thị Sáu (Đoạn KP2)</t>
  </si>
  <si>
    <t>Đường liên xã Thị trấn - Trí Bình</t>
  </si>
  <si>
    <t xml:space="preserve"> Nâng cấp, sửa chữa chợ Khu phố 4 trị trấn Châu Thành</t>
  </si>
  <si>
    <t>Dự án khởi công mới năm 2025</t>
  </si>
  <si>
    <t>Chiều dài tuyến 686,41m Mặt đường BTN C12.5 rộng 6m;</t>
  </si>
  <si>
    <t>Chiều dài tuyến 588,42m Mặt đường BTN C12.5 rộng 5,5m; Bó vỉa BTXM đá 1x2 0,25mx2 bên; rộng nền 6m. Hệ thống thoát nước dọc tuyến H30,</t>
  </si>
  <si>
    <t>Xây mới nhà lồng chợ, nhà điều hành ban quản lý, nhà vệ sinh, cổng chợ, hệ thống mương thoát nước, đường nội bộ và hệ thống chiếu sáng tổng thể</t>
  </si>
  <si>
    <t xml:space="preserve">	- Cải tạo, sửa chữa nhà lòng chợ
   + Sơn mặt trong, mặt ngoài nhà lòng chợ.
	   + Cải tạo kết cấu nhà lòng chợ.
- Xây mới nhà lòng khung thép</t>
  </si>
  <si>
    <t>27/QĐ-UBND ngày 07/02/2024</t>
  </si>
  <si>
    <t>573/QĐ-UBND ngày 29/12/2023</t>
  </si>
  <si>
    <t>29/QĐ-UBND ngày 07/02/2024</t>
  </si>
  <si>
    <t>122/QĐ-UBND ngày 21/03/2024</t>
  </si>
  <si>
    <t>123/QĐ-UBND ngày 21/03/2024</t>
  </si>
  <si>
    <t>569/QĐ-UBND ngày 29/12/2023</t>
  </si>
  <si>
    <t>2022 - 2024</t>
  </si>
  <si>
    <t>QĐ số 517/QĐ-UBND ngày 28/11/2022</t>
  </si>
  <si>
    <t>QĐ số 579/QĐ-UBND ngày 30/12/2022</t>
  </si>
  <si>
    <t>QĐ số 523/QĐ-UBND ngày 01/12/2022</t>
  </si>
  <si>
    <t>QĐ số 212/QĐ-UBND ngày 18/05/2022</t>
  </si>
  <si>
    <t>QĐ số 140/QĐ-UBND ngày 28/03/2023</t>
  </si>
  <si>
    <t>Trường TH Bình Phong</t>
  </si>
  <si>
    <t>Trường trung học cơ sở Thị Trấn</t>
  </si>
  <si>
    <t>Trường THCS Võ Văn Truyện</t>
  </si>
  <si>
    <t>Nhà thi đấu đa năng Trường THCS An Bình</t>
  </si>
  <si>
    <t>Nhà thi đấu đa năng Trường TH Hòa Hội</t>
  </si>
  <si>
    <t>Nhà thi đấu đa năng Trường THCS Thái Bình</t>
  </si>
  <si>
    <t>Xã Thái Bình</t>
  </si>
  <si>
    <t>Nhà thi đấu đa năng Trường TH Thanh Trung</t>
  </si>
  <si>
    <t>Xã Thanh Điền</t>
  </si>
  <si>
    <t>552/QĐ-UBND 29/12/2023</t>
  </si>
  <si>
    <t>553/QĐ-UBND 29/12/2023</t>
  </si>
  <si>
    <t>539/QĐ-UBND 29/12/2023</t>
  </si>
  <si>
    <t>529/QĐ-UBND 29/12/2023</t>
  </si>
  <si>
    <t>11/QĐ-UBND 19/01/2024</t>
  </si>
  <si>
    <t>16/QĐ-UBND 24/01/2024</t>
  </si>
  <si>
    <t>10/QĐ-UBND 19/01/2024</t>
  </si>
  <si>
    <t>15/QĐ-UBND 24/01/2024</t>
  </si>
  <si>
    <t>Xây dựng Nhà thi đấu đa năng 288 m2</t>
  </si>
  <si>
    <t>Trường tiểu học thị trấn Châu Thành A</t>
  </si>
  <si>
    <t>470/QĐ-UBND
31/10/2022</t>
  </si>
  <si>
    <t>20</t>
  </si>
  <si>
    <t>21</t>
  </si>
  <si>
    <t>22</t>
  </si>
  <si>
    <t>23</t>
  </si>
  <si>
    <t>24</t>
  </si>
  <si>
    <t>Trường Tiểu học Giồng Nần</t>
  </si>
  <si>
    <t>Xây mới khối phòng chức năng và 06 phòng học lầu</t>
  </si>
  <si>
    <t>xây mới dãy phòng chức năng (trệt), nhà bảo vệ, nhà xe, sân nền, PCCC, mương thoát nước, thiết bị</t>
  </si>
  <si>
    <t>Trường Tiểu học Long Vĩnh</t>
  </si>
  <si>
    <t>QĐ số 232/QĐ-UBND này 21/6/2023</t>
  </si>
  <si>
    <t>QĐ số 47/QĐ-UBND này 16/02/2023</t>
  </si>
  <si>
    <t>QĐ số 51/QĐ-UBND này 21/02/2023</t>
  </si>
  <si>
    <t>QĐ số 262/QĐ-UBND này 04/7/2023</t>
  </si>
  <si>
    <t>QĐ số 102/QĐ-UBND này 08/03/2023</t>
  </si>
  <si>
    <t>217/QĐ-UBND ngày 01/6/2023</t>
  </si>
  <si>
    <t>434/QĐ-UBND ngày 13/11/2023</t>
  </si>
  <si>
    <t>Ban 
QLDA ĐTXD</t>
  </si>
  <si>
    <t>Đường tổ 5 ấp Vịnh xã An Cơ</t>
  </si>
  <si>
    <t>Đường thánh thất ấp Sa Nghe xã An Cơ</t>
  </si>
  <si>
    <t>Đường tổ 14-15 An Lộc xã An Cơ</t>
  </si>
  <si>
    <t>Đường tổ 1, 2 Sa nghe - kênh xã An Cơ</t>
  </si>
  <si>
    <t xml:space="preserve">Đường tổ 9 An Lộc - đường lò sấy thuốc lá xã An Cơ </t>
  </si>
  <si>
    <t>Đường số 3-5-6 ấp Vịnh xã An Cơ</t>
  </si>
  <si>
    <t>Đường số 8- 9-10-12-13-14 ấp Vịnh xã An Cơ</t>
  </si>
  <si>
    <t>Đường số 15-16-18-19 ấp Vịnh xã An Cơ</t>
  </si>
  <si>
    <t>Đường số 21-22-23 ấp Vịnh xã An Cơ</t>
  </si>
  <si>
    <t>Đường số 24-25-26-27-28-29 ấp Vịnh xã An Cơ</t>
  </si>
  <si>
    <t>Đường số  30-31-32  ấp Vịnh xã An Cơ</t>
  </si>
  <si>
    <t>Đường số 33-34-35 ấp Vịnh xã An Cơ</t>
  </si>
  <si>
    <t>Đường 38-39-40-41-42-43 ấp An Lộc xã An Cơ</t>
  </si>
  <si>
    <t>Đường 44-45-46-47-48-49 ấp An Lộc xã An Cơ</t>
  </si>
  <si>
    <t>Đường số 52-53-54 ấp An Lộc xã An Cơ</t>
  </si>
  <si>
    <t>Đường tổ 14 ấp Sa Nghe AHLLVT</t>
  </si>
  <si>
    <t>Đường tổ 9 - đường Lộ kiểm ấp Sa Nghe</t>
  </si>
  <si>
    <t>Dự án Văn hóa (5 dự án)</t>
  </si>
  <si>
    <t>TTVHTTHTCĐ, xã An Cơ</t>
  </si>
  <si>
    <t>Xây dựng nhà văn hóa ấp An Lộc, xã An Cơ</t>
  </si>
  <si>
    <t>Xây dựng nhà văn hóa ấp Sa Nghe, xã An Cơ.</t>
  </si>
  <si>
    <t>Xây dựng nhà văn hóa ấp An Thọ, xã An Cơ.</t>
  </si>
  <si>
    <t>Xây dựng nhà văn hóa ấp Vịnh, xã An Cơ.</t>
  </si>
  <si>
    <t>Trường Tiểu học An Cơ</t>
  </si>
  <si>
    <t>Trường Tiểu học Sa Nghe</t>
  </si>
  <si>
    <t>Trường Mấu giáo An Cơ (giai đoạn 2)</t>
  </si>
  <si>
    <t>Trường THCS An Cơ</t>
  </si>
  <si>
    <t>Dự án Chợ nông thôn mới.</t>
  </si>
  <si>
    <t>Chợ An Cơ</t>
  </si>
  <si>
    <t>Cải tạo, sửa chữa Trạm y tế xã An Cơ</t>
  </si>
  <si>
    <t>Duy trì nâng chất tiếu chí xây dựng nông thôn mới</t>
  </si>
  <si>
    <t xml:space="preserve">Xã Hòa Hội </t>
  </si>
  <si>
    <t>Dặm vá, sửa chữa nối đường Gò Rắn Hổ ra Bến Trường ấp Hòa Bình, xã Hòa Hội</t>
  </si>
  <si>
    <t>Sân nền, cây xanh, máy tập thể dục và xây mới nhà vệ sinh TTVH HTCĐ xã Hòa Hội.</t>
  </si>
  <si>
    <t>Sân nền, hàng rào, mái che và máy tập thể dục cho các nhà văn hóa ấp, xã Hòa Hội</t>
  </si>
  <si>
    <t>Cải tạo sân nền Trường THCS Hòa Hội và Trường TH Hòa Hội (Điểm chính)</t>
  </si>
  <si>
    <t>Sửa chữa, ban gạt các tuyến đường trên địa bàn xã Hòa Hội</t>
  </si>
  <si>
    <t>Đường từ ĐT.796 đến Bến phà và vào trường THCS Ninh Điền ấp Gò Nổi, xã Ninh Điền</t>
  </si>
  <si>
    <t>Đường khu đồng bào dân tộc ấp Bến Cừ, xã Ninh Điền</t>
  </si>
  <si>
    <t>Đường từ ĐH18 ra ĐT796 ấp Gò Nổi, xã Ninh Điền</t>
  </si>
  <si>
    <t>Đường 796 đi đường Bàu Cối ấp Gò Nổi xã Ninh Điền</t>
  </si>
  <si>
    <t>Sân nền, hàng rào, mái che và máy tập thể dục cho các nhà văn hóa ấp và TTVH xã Ninh Điền</t>
  </si>
  <si>
    <t>Sửa chữa, ban gạt các tuyến đường trên địa bàn xã Ninh Điền</t>
  </si>
  <si>
    <t>Xã Biên Giới</t>
  </si>
  <si>
    <t xml:space="preserve">Sân nền, hàng rào, mái che và máy tập thể dục cho các nhà văn hóa ấp và TTVH xã Biên Giới </t>
  </si>
  <si>
    <t>Xây mới nhà văn hóa ấp Bến Cầu (bao gồm sân nền, hàng rào, mái che, máy tập thể dục)</t>
  </si>
  <si>
    <t>Sửa chữa, ban gạt các tuyến đường trên địa bàn xã Biên Giới</t>
  </si>
  <si>
    <t>Đường DA4 ấp Hiệp Phước, xã Hòa Thạnh</t>
  </si>
  <si>
    <t>Đường tổ 7 ấp Hiệp Thành, xã Hòa Thạnh</t>
  </si>
  <si>
    <t>Đường ND62 ấp Hòa Hợp, xã Hòa Thạnh</t>
  </si>
  <si>
    <t>Đường ND65 ấp Hòa Hợp, xã Hòa Thạnh</t>
  </si>
  <si>
    <t>Đường ND66 ấp Hòa Hợp, xã Hòa Thạnh</t>
  </si>
  <si>
    <t>Sân nền, hàng rào, mái che và máy tập thể dục cho các nhà văn hóa ấp và TTVH xã Hòa Thạnh</t>
  </si>
  <si>
    <t>Sửa chữa, ban gạt các tuyến đường trên địa bàn xã Hòa Thạnh</t>
  </si>
  <si>
    <t>Xã Phước Vinh</t>
  </si>
  <si>
    <t>Đường số 2 ấp Phước Lợi, xã Phước Vinh</t>
  </si>
  <si>
    <t>Đường số 3 ấp Phước Lợi, xã Phước Vinh</t>
  </si>
  <si>
    <t>Đường số 9 ấp Phước Lợi, xã Phước Vinh</t>
  </si>
  <si>
    <t>Đường số 5 ấp Phước Lợi, xã Phước Vinh</t>
  </si>
  <si>
    <t>Đường số 7 ấp Phước Lợi, xã Phước Vinh</t>
  </si>
  <si>
    <t>Đường số 11, 11a ấp Phước Lợi, xã Phước Vinh</t>
  </si>
  <si>
    <t>Sân nền, hàng rào, mái che và máy tập thể dục cho các nhà văn hóa ấp và TTVH xã Phước Vinh</t>
  </si>
  <si>
    <t>Xây mới nhà văn hóa ấp Phước Lập (bao gồm sân nền, hàng rào, mái che, máy tập thể dục)</t>
  </si>
  <si>
    <t>Sửa chữa, ban gạt các tuyến đường trên địa bàn xã Phước Vinh</t>
  </si>
  <si>
    <t>Xã Thành Long</t>
  </si>
  <si>
    <t>Đường hẻm số 8 ấp Bắc Bến Sỏi, xã Thành Long</t>
  </si>
  <si>
    <t>Đường hẻm số 10 ấp Bắc Bến Sỏi, xã Thành Long</t>
  </si>
  <si>
    <t>Đường hẻm số 12, ấp Bắc Bến Sỏi, xã Thành Long</t>
  </si>
  <si>
    <t>Đường hẻm số 16 ấp Bắc Bến Sỏi, xã Thành Long</t>
  </si>
  <si>
    <t>Đường hẻm số 42 ấp Thành Trung, xã Thành Long</t>
  </si>
  <si>
    <t>Đường hẻm số 29 ấp Thành Tây, xã Thành Long</t>
  </si>
  <si>
    <t>Sân nền, hàng rào, mái che và máy tập thể dục cho các nhà văn hóa ấp và TTVH xã Thành Long</t>
  </si>
  <si>
    <t>Sửa chữa, ban gạt các tuyến đường trên địa bàn xã Thành Long</t>
  </si>
  <si>
    <t xml:space="preserve">Nối đường từ Trung tâm văn hóa xã đến đường tổ 9 ấp Bàu Sen, xã Hảo Đước </t>
  </si>
  <si>
    <t>xã An Cơ</t>
  </si>
  <si>
    <t>Ấp Hòa An</t>
  </si>
  <si>
    <t>Ấp Hòa Bình</t>
  </si>
  <si>
    <t>Ấp Gò Nổi</t>
  </si>
  <si>
    <t>Ấp Bến Cừ</t>
  </si>
  <si>
    <t>Ninh Điền</t>
  </si>
  <si>
    <t>Ấp Trường, Bàu Sen</t>
  </si>
  <si>
    <r>
      <t>Dài: 1.499,94m, mặt đường láng nhựa rộng 3,5m (3kg/m2); lề đường sỏi đỏ rộng 0,75m</t>
    </r>
    <r>
      <rPr>
        <sz val="12"/>
        <color rgb="FFFF0000"/>
        <rFont val="Calibri"/>
        <family val="2"/>
      </rPr>
      <t>×2</t>
    </r>
  </si>
  <si>
    <r>
      <t>Dài: 2.669m, mặt đường láng nhựa rộng 3,5m (3kg/m2); lề đường sỏi đỏ rộng 0,75m</t>
    </r>
    <r>
      <rPr>
        <sz val="12"/>
        <color rgb="FFFF0000"/>
        <rFont val="Calibri"/>
        <family val="2"/>
      </rPr>
      <t>×2</t>
    </r>
  </si>
  <si>
    <r>
      <t xml:space="preserve"> Tổng chiều dài: 2.550m, trong đó Tuyến tổ 15 dài 1.760m mặt đường láng nhựa rộng 3,5m (3kg/m2); lề đường sỏi đỏ rộng 0,75m</t>
    </r>
    <r>
      <rPr>
        <sz val="10"/>
        <color rgb="FFFF0000"/>
        <rFont val="Calibri"/>
        <family val="2"/>
      </rPr>
      <t>×2</t>
    </r>
    <r>
      <rPr>
        <sz val="10"/>
        <color rgb="FFFF0000"/>
        <rFont val="Times New Roman"/>
        <family val="1"/>
      </rPr>
      <t>; Tuyến tổ 14 dài 790m mặt đường sỏi đỏ rộng 5m</t>
    </r>
  </si>
  <si>
    <r>
      <t>Dài: 1.590m, mặt đường láng nhựa rộng 3,5m (3kg/m2); lề đường sỏi đỏ rộng 0,75m</t>
    </r>
    <r>
      <rPr>
        <sz val="12"/>
        <color rgb="FFFF0000"/>
        <rFont val="Calibri"/>
        <family val="2"/>
      </rPr>
      <t>×2</t>
    </r>
  </si>
  <si>
    <r>
      <t>- Tổng chiều dài: 3.250m, trong đó Tuyến tổ 9 dài 2.270m mặt đường láng nhựa rộng 3,5m (3kg/m2); lề đường sỏi đỏ rộng 0,75m</t>
    </r>
    <r>
      <rPr>
        <sz val="12"/>
        <color rgb="FFFF0000"/>
        <rFont val="Calibri"/>
        <family val="2"/>
      </rPr>
      <t xml:space="preserve">×2; </t>
    </r>
    <r>
      <rPr>
        <sz val="12"/>
        <color rgb="FFFF0000"/>
        <rFont val="Times New Roman"/>
        <family val="1"/>
      </rPr>
      <t>Tuyến lò sấy thuốc lá dài 980m mặt đường sỏi đỏ rộng 5m</t>
    </r>
  </si>
  <si>
    <t>Dài: 670m, mặt đường BTXM rộng 4m</t>
  </si>
  <si>
    <t>Dài: 1,921m, mặt đường BTXM rộng 4m</t>
  </si>
  <si>
    <t>Dài: 942m, mặt đường BTXM rộng 4m</t>
  </si>
  <si>
    <t>- Tổng chiều dài: 1.650m, mặt đường BTXM rộng 4m</t>
  </si>
  <si>
    <t>Dài: 1,710m, mặt đường BTXM rộng 4m</t>
  </si>
  <si>
    <t>Dài: 923.54m, mặt đường BTXM rộng 4m</t>
  </si>
  <si>
    <t>Dài: 1.004,34m, mặt đường BTXM rộng 4m</t>
  </si>
  <si>
    <t>Dài: 1.980m, mặt đường BTXM rộng 4m</t>
  </si>
  <si>
    <t>Dài: 1.725m, mặt đường BTXM rộng 4m</t>
  </si>
  <si>
    <t>Dài: 900m, mặt đường BTXM rộng 4m</t>
  </si>
  <si>
    <t>Dài: 950m, mặt đường sỏi đỏ rộng 5m</t>
  </si>
  <si>
    <t>Dài: 1.110m, mặt đường sỏi đỏ rộng 5m</t>
  </si>
  <si>
    <t>Xây mới TTVHHTCĐ xã An Cơ</t>
  </si>
  <si>
    <t xml:space="preserve"> Xây mới khối 15 phòng học lầu + chức năng + hành chính đạt chuẩn; Cải tạo 07 phòng học trệt thành phòng hành chức chức năng; Sửa chữa, nâng cấp nhà xe GV + HS, nhà bảo vệ, cổng hàng rào, sân nền, giếng thu nước, đường nội bộ, trồng cây xanh; Hệ thống + hồ PCCC đạt yêu cầm nghiệm thu; Trang thiết bị</t>
  </si>
  <si>
    <t>Cải tạo 08 phòng học lầu, xây mới 02 phòng học lầu + 07 phòng chức năng (trệt), sân vườn. Trang thiết bị</t>
  </si>
  <si>
    <t>* Điểm chính: Xây mới dãy phòng chức năng + 02 phòng học.
- Xây mới nhà bếp, nhà ăn.
- Cải tạo cổng, hàng rào, nhà bảo vệ; Trang thiết bị; Hệ thống PCCC.
* Điểm phụ: Cải tạo 02 phòng học hiện trạng.</t>
  </si>
  <si>
    <t>Xây mới 02 phòng học lầu + phòng chức năng.
Hệ thống PCCC đạt chuẩn
Trang thiết bị</t>
  </si>
  <si>
    <t>Nâng cấp chợ An Cơ: (nâng cấp sân nền, mương thoát nước, chỉnh trang các ki ốt)</t>
  </si>
  <si>
    <t>Xây mới nhà vệ sinh, sân nền BTXM, bồn cây, trồng cây xanh, làm hệ thống tưới cây</t>
  </si>
  <si>
    <t>- Mái che ấp Bưng Rò + Hòa An.
- Sân nền hàng rào ấp Hòa An.
- Lắp đặt máy tập thể dục 3 ấp.</t>
  </si>
  <si>
    <t>- Làm thêm sân BTXM + sân Terrazzo.
- Lát gạch Terrazzo trên nền BT hiện trạng.</t>
  </si>
  <si>
    <t>Các tuyến đường trên địa bàn xã</t>
  </si>
  <si>
    <t>ĐT.796 đến Bến phà dài 554m, mặt đường láng nhựa rộng 3,5m; lề đường sỏi đỏ 0,75mx2bên; Đường vào trường THCS Ninh Điền ấp Gò Nổi dài 30m mặt đường BTXM rộng 6,0m</t>
  </si>
  <si>
    <t>Dài 920m, mặt đường láng nhựa rộng 3,5m; lề đường sỏi đỏ 0,75mx2bên</t>
  </si>
  <si>
    <t>Dài 260m, mặt đường BTXM rộng 4,0m</t>
  </si>
  <si>
    <t>Dài 350m, mặt đường láng nhựa rộng 3,5m; lề đường sỏi đỏ 0,75mx2bên</t>
  </si>
  <si>
    <t xml:space="preserve"> - Sân nền BTXM + lắp đặt máy tập thể dục 3 ấp
 - Máy tập TD TTVH xã</t>
  </si>
  <si>
    <t xml:space="preserve"> - Sân nền BTXM, hàng rào lưới B40, mái che, lắp đặt máy tập thể dục 3 ấp Tân Định, Tân Long, Rạch Tre
 - Máy tập TD TTVH xã</t>
  </si>
  <si>
    <t xml:space="preserve"> - Xây mới NVH 100 chổ ngồi.
 - Sân nền BTXM, hàng rào lưới B40, mái che, lắp đặt máy tập thể dục</t>
  </si>
  <si>
    <t xml:space="preserve"> - Sân nền 4 ấp.
 - Hàng rào: ấp Hiệp Bình + mặt tiền ấp Hòa Hợp (2 ấp H.Phước + H. Thành đã có)
 - Mái che 4 ấp.
 - Lắp đặt máy tập thể dục 4 ấp</t>
  </si>
  <si>
    <t>Dài 345m; mặt đường BTXM rộng 4,0m</t>
  </si>
  <si>
    <t>Dài 666m; mặt láng nhựa rộng 3,5m; lề sỏi đỏ rộng 0,75m x 2bên</t>
  </si>
  <si>
    <t>Dài 349m; mặt láng nhựa rộng 3,5m; lề sỏi đỏ rộng 0,75m x 2bên</t>
  </si>
  <si>
    <t>Dài 611m; mặt đường BTXM rộng 5,0m</t>
  </si>
  <si>
    <t>Dài 286m; mặt đường BTXM rộng 5,0m</t>
  </si>
  <si>
    <t>Dài 641m; mặt láng nhựa rộng 3,5m; lề sỏi đỏ rộng 0,75m x 2bên</t>
  </si>
  <si>
    <t xml:space="preserve"> - Hàng rào ấp P. An + P. Lợi
 - Mái che 6 ấp (trừ ấp P. Hòa đã có) 
 - Lắp đặt máy tập thể dục 7 ấp và TTVH xã</t>
  </si>
  <si>
    <t>Dài 293m; mặt láng nhựa rộng 3,5m; lề sỏi đỏ rộng 0,75m x 2bên</t>
  </si>
  <si>
    <t>Dài 593m; mặt láng nhựa rộng 3,5m; lề sỏi đỏ rộng 0,75m x 2bên</t>
  </si>
  <si>
    <t>Dài 421m; mặt láng nhựa rộng 3,5m; lề sỏi đỏ rộng 0,75m x 2bên</t>
  </si>
  <si>
    <t>Dài 642m; mặt láng nhựa rộng 3,5m; lề sỏi đỏ rộng 0,75m x 2bên</t>
  </si>
  <si>
    <t>Dài 197m; mặt BTXM dày 6,0cm rộng 4,0m</t>
  </si>
  <si>
    <t>Dài 170m; mặt BTXM dày 6,0cm rộng 5,0m</t>
  </si>
  <si>
    <t xml:space="preserve"> - Sân nền 4 ấp (trừ ấp Thành tân đã có)
 - Hàng rào 4 ấp (trừ ấp Nam - Bắc Bến Sỏi đã có).
 - Mái che 3 ấp (trừ ấp Thành Đông + Thành Nam đã có)</t>
  </si>
  <si>
    <t xml:space="preserve">Chiều dài: 790 m; Mặt đường láng nhựa 3,5m; Lề đường 0,75m x 2bên </t>
  </si>
  <si>
    <t>570/QĐ-UBND ngày 29/12/2023</t>
  </si>
  <si>
    <t>554/QĐ-UBND ngày 29/12/2023</t>
  </si>
  <si>
    <t>531/QĐ-UBND ngày 29/12/2023</t>
  </si>
  <si>
    <t>574/QĐ-UBND ngày 29/12/2023</t>
  </si>
  <si>
    <t>528/QĐ-UBND ngày 29/12/2023</t>
  </si>
  <si>
    <t>495/QĐ-UBND ngày 19/12/2023</t>
  </si>
  <si>
    <t>498/QĐ-UBND ngày 19/12/2023</t>
  </si>
  <si>
    <t>497/QĐ-UBND ngày 19/12/2023</t>
  </si>
  <si>
    <t>496/QĐ-UBND ngày 19/12/2023</t>
  </si>
  <si>
    <t>494/QĐ-UBND ngày 19/12/2023</t>
  </si>
  <si>
    <t>571/QĐ-UBND ngày 29/12/2023</t>
  </si>
  <si>
    <t>572/QĐ-UBND ngày 29/12/2023</t>
  </si>
  <si>
    <t>530/QĐ-UBND ngày 29/12/2023</t>
  </si>
  <si>
    <t>527/QĐ-UBND ngày 29/12/2023</t>
  </si>
  <si>
    <t>532/QĐ-UBND ngày 29/12/2023</t>
  </si>
  <si>
    <t>575/QĐ-UBND ngày 29/12/2023</t>
  </si>
  <si>
    <t>576/QĐ-UBND ngày 29/12/2023</t>
  </si>
  <si>
    <t>23/QĐ-UBND ngày 30/01/2024</t>
  </si>
  <si>
    <t>24/QĐ-UBND ngày 30/01/2024</t>
  </si>
  <si>
    <t>(6)</t>
  </si>
  <si>
    <t>(7)</t>
  </si>
  <si>
    <t>422/QĐ-UBND
02/11/2023</t>
  </si>
  <si>
    <t>Xã An Cơ  (28 dự án)</t>
  </si>
  <si>
    <t>Sửa chữa, cải tạo chợ Ninh Điền</t>
  </si>
  <si>
    <t>Sửa chữa, cải tạo Chợ Phước Vinh</t>
  </si>
  <si>
    <t>Sửa chữa, nâng cấp Công viên xã Thanh Điền</t>
  </si>
  <si>
    <t>Nâng cấp, mở rộng đường từ ĐT.786 đến đường tổ 4-5-6 ấp Thanh Thuận, xã Thanh Điền</t>
  </si>
  <si>
    <t>Xây mới trụ sở Công an Thị trấn</t>
  </si>
  <si>
    <t>Nâng cấp trụ sở UBND xã Long Vĩnh</t>
  </si>
  <si>
    <t>Nâng cấp đường tổ 3 bến phà ấp Rạch Tre xã Biên Giới</t>
  </si>
  <si>
    <t>Đường từ Long Vĩnh đi Long Chữ</t>
  </si>
  <si>
    <t>Xây dựng kho để vật chất của Đại đội BB40 Ban CHQS huyện</t>
  </si>
  <si>
    <t>Cải tạo sửa chữa cổng, hàng rào xung quanh doanh trại Đại đội bộ binh 40</t>
  </si>
  <si>
    <t>BTXM Hẻm số 3 - QL22B ấp Thanh Phước xã Thanh Điền</t>
  </si>
  <si>
    <t>Sửa chữa, bảo trì Đường huyện 13.</t>
  </si>
  <si>
    <t>Lắp đèn chiếu sáng trên các tuyến đường huyện qua xã Hòa Hội, Hòa Thạnh, Biên Giới và Phước Vinh</t>
  </si>
  <si>
    <t>Lắp đèn chiếu sáng trên các tuyến đường qua xã Ninh Điền, Thành Long</t>
  </si>
  <si>
    <t>Lắp đèn chiếu sáng trên các tuyến đường huyện qua xã Hảo Đước, Trí Bình</t>
  </si>
  <si>
    <t>Lắp đèn chiếu sáng trên các tuyến đường qua xã Thái Bình, Đồng Khời và An Cơ</t>
  </si>
  <si>
    <t>Lắp đèn chiếu sáng trên các tuyến đường qua xã An Bình, Thanh Điền và Long Vĩnh</t>
  </si>
  <si>
    <t>Sửa chữa cống qua đường trên suối cùng, ấp 1, xã Phước Vinh</t>
  </si>
  <si>
    <t>Nâng cấp, cải tạo văn phòng ấp Long Đại</t>
  </si>
  <si>
    <t xml:space="preserve">Các xã: Biên Giới, Hòa Hội, Hòa Thạnh,Phước Vinh </t>
  </si>
  <si>
    <t>Ninh Điền, Thành Long</t>
  </si>
  <si>
    <t xml:space="preserve"> xã Hảo Đước, Trí Bình</t>
  </si>
  <si>
    <t>Thái Bình, Đồng Khời và An Cơ</t>
  </si>
  <si>
    <t xml:space="preserve"> An Bình, Thanh Điền và Long Vĩnh</t>
  </si>
  <si>
    <t>Phước Vinh</t>
  </si>
  <si>
    <t>Long Vĩnh</t>
  </si>
  <si>
    <t xml:space="preserve">xã Thanh Điền </t>
  </si>
  <si>
    <t>Biên Giới</t>
  </si>
  <si>
    <t>cải tạo , sửa chữa</t>
  </si>
  <si>
    <t xml:space="preserve"> sửa chữa, cải tạo</t>
  </si>
  <si>
    <t xml:space="preserve"> Sân nền, đường nội bộ, Cây xanh, tiểu cảnh, hệ thống tưới; Hàng rào xung quanh; Hạ tầng kỹ thuật, trang thiết bị phụ vụ công cộng</t>
  </si>
  <si>
    <t>Nâng cấp, mở rộng đường bê tông xi măng thành đường nhựa, chiều rộng mặt đường 5,0m</t>
  </si>
  <si>
    <t>xây mới</t>
  </si>
  <si>
    <t>Sửa chữa, cải tạo làm phòng làm việc các hội đặc thù hoặc làm nhà kho; Xây mới khối nhà làm việc Hội - đoàn thể, sân đường đi; Cải tạo nhà bếp; Thiết bị: Khối đoàn thể, nhà bếp; Cây xanh: Trồng mới thêm trong khuôn viên; cải tạo bồn hoa giữa sân</t>
  </si>
  <si>
    <t>dài 800m, mặt đường sỏi đỏ rộng 5m</t>
  </si>
  <si>
    <t>Dài: 3.020m, mặt đường láng nhựa rộng 7m, lề đường sỏi đỏ rộng: 2x1m=2m. Nền đường rộng 9m</t>
  </si>
  <si>
    <t>Xây mới</t>
  </si>
  <si>
    <t>Nâng cấp, sửa sữa</t>
  </si>
  <si>
    <t xml:space="preserve"> Chiều dài 4.918,15m, láng nhựa rộng 3,5m, lề sỏi đỏ 1,25m x 2</t>
  </si>
  <si>
    <t>Dài 520m; mặt đường BTXM rộng 4,0m</t>
  </si>
  <si>
    <t>Dài khoảng 6.200m, sửa chữa dặm vá ổ gà bằng bê tông đá 1x2 M200, thảm bê tông nhựa nóng những vị trí ổ gà; xử lý nền đường thảm BTN nóng và đắp bù sỏi đỏ lề đường đoạn tuyến hư hỏng nặng.</t>
  </si>
  <si>
    <t>Chiều dài tuyến 930m. Xây dựng hệ thống chiếu sáng mới bố trí một bên khoảng 30m 1 trụ. Sử dụng đèn LED 120W.</t>
  </si>
  <si>
    <t>Quy mô  153 bóng đèn led 90W qua các tuyến đường ĐH7; ĐH23; ĐH12; ĐH17; ĐH14; ĐH 14B; ĐH6; ĐH 6B, Tổng chiều dài khảo sát: 10,666m</t>
  </si>
  <si>
    <t xml:space="preserve">Quy mô 129 bóng đèn led 90W qua các tuyến đường ĐH 18; ĐH 19; ĐH 20; ĐH 22. Tổng chiều dài khảo sát: 7,956m </t>
  </si>
  <si>
    <t>Quy mô 130 bóng đèn led 90W qua các tuyến đường
ĐH 1; ĐH 11B; ĐH 3; ĐH 4. Tổng chiều dài khảo sát: 21,100m;</t>
  </si>
  <si>
    <t xml:space="preserve">Quy mô 149 bóng đèn led 90W qua các tuyến đường liên xã Thái Bình-Thanh Điền, ĐH2; ĐH 16 Tổng chiều dài khảo sát: 8,000m; </t>
  </si>
  <si>
    <t xml:space="preserve">Quy mô 137 bóng đèn led 90W trên các tuyến đường ĐH9, ĐH 10; ĐH25, TL796. Tổng chiều dài khảo sát: 7,000m; </t>
  </si>
  <si>
    <t>sữa chữa tương đầu, tường cánh cống thượng lưu; đắp đất đầu cống</t>
  </si>
  <si>
    <t xml:space="preserve">cải tạo văn phòng; Xây mới nhà vệ sinh; Thiết bị;
</t>
  </si>
  <si>
    <t xml:space="preserve">22/QĐ-UBND 30/01/2024
</t>
  </si>
  <si>
    <t xml:space="preserve">791/QĐ-UBND 31/12/2021
</t>
  </si>
  <si>
    <t xml:space="preserve">21/QĐ-UBND 30/1/2024
</t>
  </si>
  <si>
    <t xml:space="preserve">271/QĐ-UBND 16/05/2022
</t>
  </si>
  <si>
    <t xml:space="preserve">555/QĐ-UBND 29/12/2023
</t>
  </si>
  <si>
    <t xml:space="preserve">968/QĐ-UBND 31/12/2024
</t>
  </si>
  <si>
    <t>163/QĐ-UBND, 22/04/2024</t>
  </si>
  <si>
    <t>QĐ số 48/QĐ-UBND này 16/02/2023</t>
  </si>
  <si>
    <t>514/QĐ-UBND 06/9/2021
(CTrĐT)</t>
  </si>
  <si>
    <t>444/QĐ-UBND, ngày 14/11/2023</t>
  </si>
  <si>
    <t>578/QĐ-UBND ngày 29/12/2023</t>
  </si>
  <si>
    <t>579/QĐ-UBND 29/12/2023</t>
  </si>
  <si>
    <t>131/QĐ-UBND 26/03/2024</t>
  </si>
  <si>
    <t>39/QĐ-UBND, 10/02/2023</t>
  </si>
  <si>
    <t>124/QĐ-UBND ngày 21/03/2024</t>
  </si>
  <si>
    <t>511/QĐ-UBND ngày 26/12/2023</t>
  </si>
  <si>
    <t>1129/QĐ-UBND ngày 20/05/2024</t>
  </si>
  <si>
    <t>1124/QĐ-UBND ngày 20/05/2024</t>
  </si>
  <si>
    <t>1125/QĐ-UBND ngày 20/05/2024</t>
  </si>
  <si>
    <t>1126/QĐ-UBND ngày 20/05/2024</t>
  </si>
  <si>
    <t>1127/QĐ-UBND ngày 20/05/2024</t>
  </si>
  <si>
    <t>1128/QĐ-UBND ngày 20/05/2024</t>
  </si>
  <si>
    <t>194/QĐ-UBND ngày 16/05/2024</t>
  </si>
  <si>
    <t>171/QĐ-UBND ngày 26/04/2024</t>
  </si>
  <si>
    <t>Xây mới nhà khách BCHQS huyện</t>
  </si>
  <si>
    <t>Cải tạo sửa chữa nhà làm việc, kho lưu trữ, nhà bếp UBND huyện</t>
  </si>
  <si>
    <t>824/QĐ-UBND ngày 16/11/2021 (CTrĐT)</t>
  </si>
  <si>
    <t>596/QĐ-UBND 14/10/2021
(CTrĐT)</t>
  </si>
  <si>
    <t>320/QĐ-UBND ngày 03/8/2023</t>
  </si>
  <si>
    <t>282/QĐ-UBND ngày 17/7/2023</t>
  </si>
  <si>
    <t>435/QĐ-UBND ngày 13/11/2023</t>
  </si>
  <si>
    <t>436/QĐ-UBND ngày 13/11/2023</t>
  </si>
  <si>
    <t>437/QĐ-UBND ngày 13/11/2023</t>
  </si>
  <si>
    <t>319/QĐ-UBND ngày 03/8/2023</t>
  </si>
  <si>
    <t>277/QĐ-UBND ngày 12/7/2023</t>
  </si>
  <si>
    <t>439/QĐ-UBND ngày 13/11/2023</t>
  </si>
  <si>
    <t xml:space="preserve">Cải tạo sửa chữa </t>
  </si>
  <si>
    <t>Trang bị bàn ghế Trường TH Hảo Đước A</t>
  </si>
  <si>
    <t>Sân nền Trường THCS Trí Bình</t>
  </si>
  <si>
    <t>Xây mới 02 phòng học, 01 phòng tin học công nghệ, 01 phòng kho, Trường Mầm non Thanh Điền (điểm Thanh Phước).</t>
  </si>
  <si>
    <t>Cải tạo Trường TH Thị Trấn Châu Thành A</t>
  </si>
  <si>
    <t>Cải tạo Trường TH Đỗ Tấn Nhiên (02 điểm trường)</t>
  </si>
  <si>
    <t>Trường THCS Thị Trấn (giai đoạn 2)</t>
  </si>
  <si>
    <t>Sân nền, mương thoát nước phía sau Phòng Giáo dục và Đào tạo huyện</t>
  </si>
  <si>
    <t>Thay thế bàn ghế học sinh hư hỏng đã xuống cấp 05 phòng học.
(Bàn ghế đôi, mỗi lớp 18 bộ)</t>
  </si>
  <si>
    <t>Sân chơi cho học sinh gồm: 
Sân đá mi sẽ làm sân BTXM: 800 m2.</t>
  </si>
  <si>
    <t>Xây mới 01 nhà kho, 01 Phòng tin học và 02 phòng học cho trẻ</t>
  </si>
  <si>
    <t>Sửa chữa các nhà vệ sinh, mở rộng nhà ăn của học sinh.</t>
  </si>
  <si>
    <t xml:space="preserve"> - Điểm trường Đỗ Tấn Nhiên: Dặm vá sơn P các phòng học xuống cấp. 
- Điểm trường Thanh An: cải tạo hàng rào mặt chính. </t>
  </si>
  <si>
    <t>Dặm vá sơn P những vị trí hư hỏng bong tróc. 
Xây nhà thi đấu đa năng, xây 01 phòng truyền thống</t>
  </si>
  <si>
    <t>Thị trấn Châu Thành-</t>
  </si>
  <si>
    <t>nâng cấp, sửa chữa</t>
  </si>
  <si>
    <t>905/QĐ-2BND 20/12/2021
(CTrĐT)</t>
  </si>
  <si>
    <t>903/QĐ-2BND 20/12/2021
(CTrĐT)</t>
  </si>
  <si>
    <t xml:space="preserve">536/QĐ-UBND 08/9/2021
</t>
  </si>
  <si>
    <t>834/QĐ-UBND ngày 26/11/2021</t>
  </si>
  <si>
    <t>Trường Tiểu học Giồng Nần (giai đoạn 2)</t>
  </si>
  <si>
    <t>BQLDA huyện</t>
  </si>
  <si>
    <t>Xây 04 phòng học lầu, thiết bị</t>
  </si>
  <si>
    <t>204/QĐ-UBND ngày 15/11/2023</t>
  </si>
  <si>
    <r>
      <t xml:space="preserve">- Tổng chiều dài nâng cấp sửa chữa 2.586,5m; ổ gà dặm vá bằng đá 4 </t>
    </r>
    <r>
      <rPr>
        <sz val="14"/>
        <rFont val="Calibri"/>
        <family val="2"/>
      </rPr>
      <t>×</t>
    </r>
    <r>
      <rPr>
        <sz val="14"/>
        <rFont val="Times New Roman"/>
        <family val="1"/>
      </rPr>
      <t xml:space="preserve">6 chèn đá dăm; mặt đường thảm BTNN C12,5 rộng 6m; Lề sỏi đỏ rộng 1,5m </t>
    </r>
    <r>
      <rPr>
        <sz val="14"/>
        <rFont val="Calibri"/>
        <family val="2"/>
      </rPr>
      <t>×</t>
    </r>
    <r>
      <rPr>
        <sz val="14"/>
        <rFont val="Times New Roman"/>
        <family val="1"/>
      </rPr>
      <t>2</t>
    </r>
  </si>
  <si>
    <t xml:space="preserve">Giáo dục (04 dự án) </t>
  </si>
  <si>
    <t xml:space="preserve"> Sửa chữa nhà ở dân quân, nhà vệ sinh Ban CHQS huyện.</t>
  </si>
  <si>
    <t xml:space="preserve"> Sửa chữa 02 dãy nhà làm việc nhà ở cán bộ Ban CHQS huyện</t>
  </si>
  <si>
    <t>Số 2363/QĐ-UBND ngày 14/11/2023</t>
  </si>
  <si>
    <t>Đường Hoà Hội 16 ấp Hoà An xã Hoà Hội</t>
  </si>
  <si>
    <t>Dài 800m, mặt đường láng nhựa rộng 3,5m, lề đường 0,75mx2bên</t>
  </si>
  <si>
    <t>Dài 1.200m, Dặm vá đá 0x4</t>
  </si>
  <si>
    <t>Đường Bàu cây Gáo ấp Bến Cừ xã Ninh Điền</t>
  </si>
  <si>
    <t>Đường Xóm Rẫy ấp Gò Nổi xã Ninh Điền</t>
  </si>
  <si>
    <t>Dài 1000m, mặt đường láng nhựa rộng 3,5m lề 0,75mx2bên</t>
  </si>
  <si>
    <t xml:space="preserve"> Đường từ HL12 đi Gò Ván Hương, xã Biên Giới</t>
  </si>
  <si>
    <t>Đường từ HL18 ra bến phà Bực Lở, xã Biên Giới</t>
  </si>
  <si>
    <t>Dài 995m, mặt đường láng nhựa rộng 3,5m; lề sỏi đỏ rộng 0,75mx2bên</t>
  </si>
  <si>
    <t>Dài 2,340m, mặt đường láng nhựa rộng 3,5m; lề sỏi đỏ rộng 0,75mx2bên</t>
  </si>
  <si>
    <t>Đường DA52 ấp Hiệp Phước, xã Hòa Thạnh</t>
  </si>
  <si>
    <t>Đường DA53 ấp Hiệp Phước, xã Hòa Thạnh</t>
  </si>
  <si>
    <t>Dài 270,61m; mặt đường láng nhựa 3,5m; lề đường 0,75m x 2 bên</t>
  </si>
  <si>
    <t>Dài 318m, mặt đường BTXM rộng 4,0m</t>
  </si>
  <si>
    <t>Dài 1.793,87m, mặt đường láng nhựa rộng 3,5m; lề sỏi đỏ rộng 0,75mx2bên</t>
  </si>
  <si>
    <t>Dài 417,89m; mặt đường láng nhựa 3,5m; lề đường 0,75m x 2 bên</t>
  </si>
  <si>
    <t>Dài 570m, mặt đường láng nhựa rộng 3,5m; lề sỏi đỏ rộng 0,75mx2bên</t>
  </si>
  <si>
    <t>Dài 680m, mặt đường láng nhựa rộng 3,5m; lề sỏi đỏ rộng 0,75mx2bên</t>
  </si>
  <si>
    <t>Dài 433m, mặt đường láng nhựa rộng 3,5m; lề sỏi đỏ rộng 0,75mx2bên</t>
  </si>
  <si>
    <t>Đường 34 ấp Phước Thạnh, xã Phước Vinh</t>
  </si>
  <si>
    <t>Dài 800m, mặt láng nhựa rộng 3,5m; lề sỏi đỏ rộng 0,75m x 2bên</t>
  </si>
  <si>
    <t>Đường Bàu Tà On, ấp Thành Nam, xã Thành Long</t>
  </si>
  <si>
    <t>Dài 530m; mặt láng nhựa rộng 3,5m; lề sỏi đỏ rộng 0,75m x 2bên</t>
  </si>
  <si>
    <t>Lát gạch terrazzo sân nền phía sau (khoảng 1000m2). Sửa chữa, đấu nối hệ thống mương, cống thoát nước chống ngập phía sau P. Giáo dục, thiết bị hội trường</t>
  </si>
  <si>
    <t xml:space="preserve"> - Hẻm 17 dài 392m; mặt láng nhựa rộng 3,5m; lề sỏi đỏ rộng 0,75m x 2bên
 - Hẻm 18 dài  200m; mặt BTXM dày 6,0cm rộng 4,0m</t>
  </si>
  <si>
    <t>Đường hẻm số 17, 18a ấp Nam Bến Sỏi, xã Thành Long</t>
  </si>
  <si>
    <t>Dài 1.150m, mặt đường láng nhựa 5,0m;  lề đường sỏi đỏ 0,75mx2bên</t>
  </si>
  <si>
    <t>Dặm vá sửa chữa đường cánh đồng Tà Ét, đường rạch Lùn, đường Rạch Chích, đường Kênh N3 ấp Cây Ổi, đường NĐ68 ấp Hoà Hợp xã Hòa Thạnh</t>
  </si>
  <si>
    <t>Dài 7,820,23m, dặm vá ổ gà bằng đá 0x4</t>
  </si>
  <si>
    <t>Xây mới mới nhà văn hóa ấp Bắc Bến Sỏi xã Thành Long</t>
  </si>
  <si>
    <t>xây mới nhà văn hóa ấp, hàng rào, sân nền, trang thiết bị, dụng cụ thể dục thể thao.</t>
  </si>
  <si>
    <t>228/QĐ-UBND ngày 19/06/2024</t>
  </si>
  <si>
    <t>229/QĐ-UBND ngày 19/06/2024</t>
  </si>
  <si>
    <t>230/QĐ-UBND ngày 19/06/2024</t>
  </si>
  <si>
    <t>231/QĐ-UBND ngày 19/06/2024</t>
  </si>
  <si>
    <t>232/QĐ-UBND ngày 19/06/2024</t>
  </si>
  <si>
    <t>233/QĐ-UBND ngày 19/06/2024</t>
  </si>
  <si>
    <t>421/QĐ-UBND ngày 01/11/2023</t>
  </si>
  <si>
    <t>263/QĐ-UBND 05/7/2024</t>
  </si>
  <si>
    <t>186/QĐ-UBND 08/5/2024</t>
  </si>
  <si>
    <t>223/QĐ-UBND 17/6/2024</t>
  </si>
  <si>
    <t>224/QĐ-UBND 17/6/2024</t>
  </si>
  <si>
    <t>175/QĐ-UBND 02/5/2024</t>
  </si>
  <si>
    <t>391/QĐ-UBND 01/10/2024</t>
  </si>
  <si>
    <t>195/QĐ-UBND 17/5/2024</t>
  </si>
  <si>
    <t>404/QĐ-UBND ngày 09/10/2024</t>
  </si>
  <si>
    <t>413/QĐ-UBND ngày 14/10/2024</t>
  </si>
  <si>
    <t>414/QĐ-UBND ngày 14/10/2024</t>
  </si>
  <si>
    <t>415/QĐ-UBND ngày 14/10/2024</t>
  </si>
  <si>
    <t>406/QĐ-UBND ngày 09/10/2024</t>
  </si>
  <si>
    <t>403/QĐ-UBND ngày 09/10/2024</t>
  </si>
  <si>
    <t>381/QĐ-UBND ngày 26/09/2024</t>
  </si>
  <si>
    <t>380/QĐ-UBND ngày 26/09/2024</t>
  </si>
  <si>
    <t>378/QĐ-UBND ngày 26/09/2024</t>
  </si>
  <si>
    <t>382/QĐ-UBND ngày 26/09/2024</t>
  </si>
  <si>
    <t>377/QĐ-UBND ngày 26/09/2024</t>
  </si>
  <si>
    <t>376/QĐ-UBND ngày 26/09/2024</t>
  </si>
  <si>
    <t>385/QĐ-UBND ngày 27/09/2024</t>
  </si>
  <si>
    <t>379/QĐ-UBND ngày 26/09/2024</t>
  </si>
  <si>
    <t>407/QĐ-UBND 09/10/2024</t>
  </si>
  <si>
    <t>408/QĐ-UBND 09/10/2024</t>
  </si>
  <si>
    <t>416/QĐ-UBND 14/10/2024</t>
  </si>
  <si>
    <t>412/QĐ-UBND 09/10/2024</t>
  </si>
  <si>
    <t>431/QĐ-UBND 14/10/2024</t>
  </si>
  <si>
    <t>417/QĐ-UBND 14/10/2024</t>
  </si>
  <si>
    <t>418/QĐ-UBND 14/10/2024</t>
  </si>
  <si>
    <t>419/QĐ-UBND 14/10/2024</t>
  </si>
  <si>
    <t>420/QĐ-UBND 14/10/2024</t>
  </si>
  <si>
    <t>394/QĐ-UBND 02/10/2024</t>
  </si>
  <si>
    <t>393/QĐ-UBND 02/10/2024</t>
  </si>
  <si>
    <t>392/QĐ-UBND 02/10/2024</t>
  </si>
  <si>
    <t>386/QĐ-UBND 27/9/2024</t>
  </si>
  <si>
    <t>421/QĐ-UBND 14/10/2024</t>
  </si>
  <si>
    <t>422/QĐ-UBND 14/10/2024</t>
  </si>
  <si>
    <t>423/QĐ-UBND 14/10/2024</t>
  </si>
  <si>
    <t>424/QĐ-UBND 14/10/2024</t>
  </si>
  <si>
    <t>425/QĐ-UBND 14/10/2024</t>
  </si>
  <si>
    <t>426/QĐ-UBND 14/10/2024</t>
  </si>
  <si>
    <t>427/QĐ-UBND 14/10/2024</t>
  </si>
  <si>
    <t>428/QĐ-UBND 14/10/2024</t>
  </si>
  <si>
    <t>429/QĐ-UBND 14/10/2024</t>
  </si>
  <si>
    <t>388/QĐ-UBND 01/10/2024</t>
  </si>
  <si>
    <t>397/QĐ-UBND 08/10/2024</t>
  </si>
  <si>
    <t>430/QĐ-UBND 14/10/2024</t>
  </si>
  <si>
    <t>299/QĐ-UBND 25/7/2024</t>
  </si>
  <si>
    <t>301/QĐ-UBND 25/7/2024</t>
  </si>
  <si>
    <t>300/QĐ-UBND 25/7/2024</t>
  </si>
  <si>
    <t>303/QĐ-UBND 25/7/2024</t>
  </si>
  <si>
    <t>304/QĐ-UBND 25/7/2024</t>
  </si>
  <si>
    <t>302/QĐ-UBND 25/7/2024</t>
  </si>
  <si>
    <t>737/QĐ-UBND 24/9/2024</t>
  </si>
  <si>
    <t>734/QĐ-UBND 24/9/2024</t>
  </si>
  <si>
    <t>327/QĐ-UBND 01/10/2024</t>
  </si>
  <si>
    <t>384/QĐ-UBND 27/9/2024</t>
  </si>
  <si>
    <t>355/QĐ-UBND 30/8/2024</t>
  </si>
  <si>
    <t>405/QĐ-UBND 09/10/2024</t>
  </si>
  <si>
    <t>328/QĐ-UBND ngày 07/8/2024</t>
  </si>
  <si>
    <t>Cải tạo nhà làm việc Huyện ủy, khối phòng họp Ban Chấp hành Đảng bộ huyện và khối phòng làm việc Ban Tổ chức Huyện ủy, Ủy ban Kiểm tra Huyện ủy</t>
  </si>
  <si>
    <t>- Cải tạo khối nhà Huyện ủy
- Cải tạo Khối Phòng họp Ban chấp hành
- Cải tạo nhà làm việc Ban Tổ chức và UB Kiểm tra
- Xây mới bảng tên Huyện ủy và cổng rào sắt</t>
  </si>
  <si>
    <t xml:space="preserve">437/QĐ-UBND 22/10/2024
</t>
  </si>
  <si>
    <t>Trang bị bàn ghế Trường THCS Ninh Điền</t>
  </si>
  <si>
    <t>Trang bị bàn ghế 10 phòng học</t>
  </si>
  <si>
    <t xml:space="preserve">446/QĐ-UBND 28/10/2024
</t>
  </si>
  <si>
    <t>Đường liên xã Hảo Đước - Đồng Khởi (đường vào cầu Hạnh phúc)</t>
  </si>
  <si>
    <t>Hảo Đước- Đồng Khởi</t>
  </si>
  <si>
    <t>Qui mô: dài 1.553,37m, mặt đường cấp phối đá đá dăm rộng 3,5m</t>
  </si>
  <si>
    <t>Các dự án chưa đảm bảo cân đối</t>
  </si>
  <si>
    <t>434/QĐ-UBND 16/10/2024</t>
  </si>
  <si>
    <t>432/QĐ-UBND 16/10/2024</t>
  </si>
  <si>
    <t>KHĐTC 2021-2025 chỉ bố trí vốn 10 tỷ đồng, phần tăng vốn sẽ bổ sung vào Kế hoạch giai đoạn 2026-2030</t>
  </si>
  <si>
    <t>Ban CHQS huyện.</t>
  </si>
  <si>
    <t>Sở Chỉ huy Thống nhất huyện Châu Thành tỉnh Tây Ninh (mật danh: SCT -21)</t>
  </si>
  <si>
    <t>BCHQS huyện</t>
  </si>
  <si>
    <t>xây mới  hầm  đảm bảo, hầm thông tin trong khu vực hậu phương</t>
  </si>
  <si>
    <t xml:space="preserve">Quyết định số 03/QĐ-QK ngày 10/01/2023 của Tư lệnh Quân khu 7 </t>
  </si>
  <si>
    <t>Đường liên ấp Long Phú - Long Đại, xã Long Vĩnh</t>
  </si>
  <si>
    <t>Tổng dài 3,37Km Gồm: Dài 2,73 km láng nhựa, mặt 5,5m, nền 7,5m;
0,16 km cấp phối đá dăm, mặt 4m;
0,49 km sỏi đỏ, mặt 5m</t>
  </si>
  <si>
    <t>604/QĐ-UBND ngày 30/12/2022</t>
  </si>
  <si>
    <t>Đường KDC tổ 6 đến tổ 11 ấp Long Phú, xã Long Vĩnh</t>
  </si>
  <si>
    <t>Dài 1,09 km láng nhựa, mặt 3,5m, nền 6,5m</t>
  </si>
  <si>
    <t>598/QĐ-UBND ngày 30/12/2022</t>
  </si>
  <si>
    <t>433/QĐ-UBND ngày 13/11/2023</t>
  </si>
  <si>
    <t>Nâng cấp đường Huyện 10</t>
  </si>
  <si>
    <t>Dài 3.800m; Mặt đường BTNN rộng 7,0m; Lề sỏi đỏ rộng 2x1,0m</t>
  </si>
  <si>
    <t>Thanh Điền - An Bình</t>
  </si>
  <si>
    <t>25/QĐ-UBND
18/01/2023</t>
  </si>
  <si>
    <t>Quy mô: (05 ấp)
- Số lượng cán bộ chiến sĩ: 6 cán bộ (16 cán bộ bao gồm công an viên phụ trách ấp): 1 Trưởng CA; 2 Phó CA. 
- XD Khối làm việc (1 trệt, 1 lầu): các phòng làm việc, phòng nghỉ, phòng trực, tạm giữ, tiếp dân, kho, vệ sinh. Nhà để xe CB và nhà để xe tạm giữ.
- Khuôn viên: sân nền, đường vào, cột cờ, cổng + hàng rào mặt trước.</t>
  </si>
  <si>
    <t>số 105/QĐ-UBND ngày 09/3/2023</t>
  </si>
  <si>
    <t>QĐ số 540/QĐ-UBND ngày 29/12/2023</t>
  </si>
  <si>
    <t>+ Xây mới nhà làm việc lầu.
+ Xây mới nhà ăn - ở CBCS trệt.
+ Xây mới nhà xe khách 02 bánh.
+ Xây mới nhà tạm giữ phương tiện.
+ Hàng rào.
+ Sân nền + mương thoát nước.
+ Trụ cờ.
+ Hệ thống điện nước.</t>
  </si>
  <si>
    <t>- Nâng nền, lát gạch xi măng khu vực xung quanh nhà bia.
	- Sơn mái ngói, sơn tường nhà bia.</t>
  </si>
  <si>
    <t xml:space="preserve">Quyết định 286/QĐ-UBND ngày 16/7/2024 </t>
  </si>
  <si>
    <t>Chi đầu tư 100% từ ngân sách huyện</t>
  </si>
  <si>
    <t>Công tác giải phóng mặt bằng, xây dựng hạng mục dự án</t>
  </si>
  <si>
    <t xml:space="preserve"> KẾ HOẠCH ĐẦU TƯ CÔNG NĂM 2025</t>
  </si>
  <si>
    <t>KẾ HOẠCH ĐẦU TƯ CÔNG NĂM 2025</t>
  </si>
  <si>
    <t xml:space="preserve"> Kế hoạch năm 2025</t>
  </si>
  <si>
    <t xml:space="preserve"> KẾ HOẠCH VỐN ĐẦU TƯ CÔNG NĂM 2025</t>
  </si>
  <si>
    <t>BIỂU I</t>
  </si>
  <si>
    <t>BIỂU II</t>
  </si>
  <si>
    <t>BIỂU III</t>
  </si>
  <si>
    <t xml:space="preserve"> KẾ HOẠCH ĐẦU TƯ CÔNG NĂM 2024</t>
  </si>
  <si>
    <t>BIỂU IV</t>
  </si>
  <si>
    <t>BIỂU V</t>
  </si>
  <si>
    <t>BIỂU VI</t>
  </si>
  <si>
    <t>BIỂU VII</t>
  </si>
  <si>
    <t>Giao thông (18 dự án)</t>
  </si>
  <si>
    <t xml:space="preserve"> Dự án đầu tư mới năm 2025 (xã An Cơ/29 dự án)</t>
  </si>
  <si>
    <t>Xây dựng trụ sở làm việc công an xã Biên Giới huyện Châu Thành</t>
  </si>
  <si>
    <t>Xây dựng trụ sở làm việc công an xã Đồng Khởi  huyện Châu Thành</t>
  </si>
  <si>
    <t>Xây dựng trụ sở làm việc công an xã Ninh Điền huyện Châu Thành</t>
  </si>
  <si>
    <t>Xây dựng trụ sở làm việc công an xã Hòa Thạnh huyện Châu Thành</t>
  </si>
  <si>
    <t>Xây dựng trụ sở làm việc công an xã Trí Bình huyện Châu Thành</t>
  </si>
  <si>
    <t>Xây dựng trụ sở làm việc công an xã Hảo Đước huyện Châu Thành</t>
  </si>
  <si>
    <t>Xây dựng trụ sở làm việc công an xã Long Vĩnh huyện Châu Thành</t>
  </si>
  <si>
    <t>Xây dựng trụ sở làm việc công an xã Thành Long huyện Châu Thành</t>
  </si>
  <si>
    <t>Xây dựng trụ sở làm việc công an xã Thái Bình huyện Châu Thành</t>
  </si>
  <si>
    <t>Xây dựng trụ sở làm việc công an xã An Bình huyện Châu Thành</t>
  </si>
  <si>
    <t>Xây dựng trụ sở làm việc công an xã An Cơ huyện Châu Thành</t>
  </si>
  <si>
    <t>Xây dựng trụ sở làm việc công an xã Thanh Điền  huyện Châu Thành</t>
  </si>
  <si>
    <t>Nguồn thu khác (các khoản đóng góp tự nguyện)</t>
  </si>
  <si>
    <t>(Kèm theo Tờ trình số             /TTr-UBND ngày           /12/2024 của UBND huyện Châu Thành)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</si>
</sst>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17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_-* #,##0.00\ _V_N_D_-;\-* #,##0.00\ _V_N_D_-;_-* &quot;-&quot;??\ _V_N_D_-;_-@_-"/>
    <numFmt numFmtId="169" formatCode="0_);\(0\)"/>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 #,##0.00_)\ _$_ ;_ * \(#,##0.00\)\ _$_ ;_ * &quot;-&quot;??_)\ _$_ ;_ @_ "/>
    <numFmt numFmtId="189" formatCode="_ * #,##0.00_)_$_ ;_ * \(#,##0.00\)_$_ ;_ * &quot;-&quot;??_)_$_ ;_ @_ "/>
    <numFmt numFmtId="190" formatCode="_-* #,##0.00\ _ñ_-;\-* #,##0.00\ _ñ_-;_-* &quot;-&quot;??\ _ñ_-;_-@_-"/>
    <numFmt numFmtId="191" formatCode="_-* #,##0.00\ _ñ_-;_-* #,##0.00\ _ñ\-;_-* &quot;-&quot;??\ _ñ_-;_-@_-"/>
    <numFmt numFmtId="192" formatCode="_(&quot;$&quot;\ * #,##0_);_(&quot;$&quot;\ * \(#,##0\);_(&quot;$&quot;\ * &quot;-&quot;_);_(@_)"/>
    <numFmt numFmtId="193" formatCode="_-* #,##0.00000000_-;\-* #,##0.00000000_-;_-* &quot;-&quot;??_-;_-@_-"/>
    <numFmt numFmtId="194" formatCode="_(&quot;€&quot;\ * #,##0_);_(&quot;€&quot;\ * \(#,##0\);_(&quot;€&quot;\ * &quot;-&quot;_);_(@_)"/>
    <numFmt numFmtId="195" formatCode="_-* #,##0\ &quot;ñ&quot;_-;\-* #,##0\ &quot;ñ&quot;_-;_-* &quot;-&quot;\ &quot;ñ&quot;_-;_-@_-"/>
    <numFmt numFmtId="196" formatCode="_-* #,##0\ _€_-;\-* #,##0\ _€_-;_-* &quot;-&quot;\ _€_-;_-@_-"/>
    <numFmt numFmtId="197" formatCode="_ * #,##0_ ;_ * \-#,##0_ ;_ * &quot;-&quot;_ ;_ @_ "/>
    <numFmt numFmtId="198" formatCode="_-* #,##0\ _V_N_D_-;\-* #,##0\ _V_N_D_-;_-* &quot;-&quot;\ _V_N_D_-;_-@_-"/>
    <numFmt numFmtId="199" formatCode="_ * #,##0_)\ _$_ ;_ * \(#,##0\)\ _$_ ;_ * &quot;-&quot;_)\ _$_ ;_ @_ "/>
    <numFmt numFmtId="200" formatCode="_ * #,##0_)_$_ ;_ * \(#,##0\)_$_ ;_ * &quot;-&quot;_)_$_ ;_ @_ "/>
    <numFmt numFmtId="201" formatCode="_-* #,##0\ _$_-;\-* #,##0\ _$_-;_-* &quot;-&quot;\ _$_-;_-@_-"/>
    <numFmt numFmtId="202" formatCode="_-* #,##0\ _ñ_-;\-* #,##0\ _ñ_-;_-* &quot;-&quot;\ _ñ_-;_-@_-"/>
    <numFmt numFmtId="203" formatCode="_-* #,##0\ _ñ_-;_-* #,##0\ _ñ\-;_-* &quot;-&quot;\ _ñ_-;_-@_-"/>
    <numFmt numFmtId="204" formatCode="_ &quot;\&quot;* #,##0_ ;_ &quot;\&quot;* \-#,##0_ ;_ &quot;\&quot;* &quot;-&quot;_ ;_ @_ "/>
    <numFmt numFmtId="205" formatCode="&quot;\&quot;#,##0.00;[Red]&quot;\&quot;\-#,##0.00"/>
    <numFmt numFmtId="206" formatCode="&quot;\&quot;#,##0;[Red]&quot;\&quot;\-#,##0"/>
    <numFmt numFmtId="207" formatCode="_ * #,##0_)\ &quot;F&quot;_ ;_ * \(#,##0\)\ &quot;F&quot;_ ;_ * &quot;-&quot;_)\ &quot;F&quot;_ ;_ @_ "/>
    <numFmt numFmtId="208" formatCode="&quot;£&quot;#,##0.00;\-&quot;£&quot;#,##0.00"/>
    <numFmt numFmtId="209" formatCode="_-&quot;F&quot;* #,##0_-;\-&quot;F&quot;* #,##0_-;_-&quot;F&quot;* &quot;-&quot;_-;_-@_-"/>
    <numFmt numFmtId="210" formatCode="_ * #,##0.00_)&quot;$&quot;_ ;_ * \(#,##0.00\)&quot;$&quot;_ ;_ * &quot;-&quot;??_)&quot;$&quot;_ ;_ @_ "/>
    <numFmt numFmtId="211" formatCode="_ * #,##0.0_)_$_ ;_ * \(#,##0.0\)_$_ ;_ * &quot;-&quot;??_)_$_ ;_ @_ "/>
    <numFmt numFmtId="212" formatCode=";;"/>
    <numFmt numFmtId="213" formatCode="_ * #,##0.00_)&quot;€&quot;_ ;_ * \(#,##0.00\)&quot;€&quot;_ ;_ * &quot;-&quot;??_)&quot;€&quot;_ ;_ @_ "/>
    <numFmt numFmtId="214" formatCode="#,##0.0_);\(#,##0.0\)"/>
    <numFmt numFmtId="215" formatCode="_ &quot;\&quot;* #,##0.00_ ;_ &quot;\&quot;* &quot;\&quot;&quot;\&quot;&quot;\&quot;&quot;\&quot;&quot;\&quot;&quot;\&quot;&quot;\&quot;&quot;\&quot;&quot;\&quot;&quot;\&quot;&quot;\&quot;&quot;\&quot;\-#,##0.00_ ;_ &quot;\&quot;* &quot;-&quot;??_ ;_ @_ "/>
    <numFmt numFmtId="216" formatCode="0.0%"/>
    <numFmt numFmtId="217" formatCode="_ * #,##0.00_ ;_ * &quot;\&quot;&quot;\&quot;&quot;\&quot;&quot;\&quot;&quot;\&quot;&quot;\&quot;&quot;\&quot;&quot;\&quot;&quot;\&quot;&quot;\&quot;&quot;\&quot;&quot;\&quot;\-#,##0.00_ ;_ * &quot;-&quot;??_ ;_ @_ "/>
    <numFmt numFmtId="218" formatCode="&quot;$&quot;#,##0.00"/>
    <numFmt numFmtId="219" formatCode="&quot;\&quot;#,##0;&quot;\&quot;&quot;\&quot;&quot;\&quot;&quot;\&quot;&quot;\&quot;&quot;\&quot;&quot;\&quot;&quot;\&quot;&quot;\&quot;&quot;\&quot;&quot;\&quot;&quot;\&quot;&quot;\&quot;&quot;\&quot;\-#,##0"/>
    <numFmt numFmtId="220" formatCode="_ * #,##0.00_)&quot;£&quot;_ ;_ * \(#,##0.00\)&quot;£&quot;_ ;_ * &quot;-&quot;??_)&quot;£&quot;_ ;_ @_ "/>
    <numFmt numFmtId="221" formatCode="&quot;\&quot;#,##0;[Red]&quot;\&quot;&quot;\&quot;&quot;\&quot;&quot;\&quot;&quot;\&quot;&quot;\&quot;&quot;\&quot;&quot;\&quot;&quot;\&quot;&quot;\&quot;&quot;\&quot;&quot;\&quot;&quot;\&quot;&quot;\&quot;\-#,##0"/>
    <numFmt numFmtId="222" formatCode="_-&quot;$&quot;* #,##0.00_-;\-&quot;$&quot;* #,##0.00_-;_-&quot;$&quot;* &quot;-&quot;??_-;_-@_-"/>
    <numFmt numFmtId="223" formatCode="_ * #,##0_ ;_ * &quot;\&quot;&quot;\&quot;&quot;\&quot;&quot;\&quot;&quot;\&quot;&quot;\&quot;&quot;\&quot;&quot;\&quot;&quot;\&quot;&quot;\&quot;&quot;\&quot;&quot;\&quot;\-#,##0_ ;_ * &quot;-&quot;_ ;_ @_ "/>
    <numFmt numFmtId="224" formatCode="0.0%;\(0.0%\)"/>
    <numFmt numFmtId="225" formatCode="&quot;\&quot;#,##0.00;&quot;\&quot;&quot;\&quot;&quot;\&quot;&quot;\&quot;&quot;\&quot;&quot;\&quot;&quot;\&quot;&quot;\&quot;&quot;\&quot;&quot;\&quot;&quot;\&quot;&quot;\&quot;&quot;\&quot;&quot;\&quot;\-#,##0.00"/>
    <numFmt numFmtId="226" formatCode="_-* #,##0.00\ &quot;F&quot;_-;\-* #,##0.00\ &quot;F&quot;_-;_-* &quot;-&quot;??\ &quot;F&quot;_-;_-@_-"/>
    <numFmt numFmtId="227" formatCode="0.000_)"/>
    <numFmt numFmtId="228" formatCode="#,##0_)_%;\(#,##0\)_%;"/>
    <numFmt numFmtId="229" formatCode="_(* #,##0.0_);_(* \(#,##0.0\);_(* &quot;-&quot;??_);_(@_)"/>
    <numFmt numFmtId="230" formatCode="_._.* #,##0.0_)_%;_._.* \(#,##0.0\)_%"/>
    <numFmt numFmtId="231" formatCode="#,##0.0_)_%;\(#,##0.0\)_%;\ \ .0_)_%"/>
    <numFmt numFmtId="232" formatCode="_._.* #,##0.00_)_%;_._.* \(#,##0.00\)_%"/>
    <numFmt numFmtId="233" formatCode="#,##0.00_)_%;\(#,##0.00\)_%;\ \ .00_)_%"/>
    <numFmt numFmtId="234" formatCode="_._.* #,##0.000_)_%;_._.* \(#,##0.000\)_%"/>
    <numFmt numFmtId="235" formatCode="#,##0.000_)_%;\(#,##0.000\)_%;\ \ .000_)_%"/>
    <numFmt numFmtId="236" formatCode="&quot;$&quot;#,##0;[Red]\-&quot;$&quot;#,##0"/>
    <numFmt numFmtId="237" formatCode="_-* #,##0_-;\-* #,##0_-;_-* &quot;-&quot;??_-;_-@_-"/>
    <numFmt numFmtId="238" formatCode="_(* #,##0.00_);_(* \(#,##0.00\);_(* &quot;-&quot;&quot;?&quot;&quot;?&quot;_);_(@_)"/>
    <numFmt numFmtId="239" formatCode="_-* #,##0\ &quot;þ&quot;_-;\-* #,##0\ &quot;þ&quot;_-;_-* &quot;-&quot;\ &quot;þ&quot;_-;_-@_-"/>
    <numFmt numFmtId="240" formatCode="_-* #,##0.00\ _þ_-;\-* #,##0.00\ _þ_-;_-* &quot;-&quot;??\ _þ_-;_-@_-"/>
    <numFmt numFmtId="241" formatCode="_-* #,##0\ _₫_-;\-* #,##0\ _₫_-;_-* &quot;-&quot;??\ _₫_-;_-@_-"/>
    <numFmt numFmtId="242" formatCode="\t#\ ??/??"/>
    <numFmt numFmtId="243" formatCode="0.0000"/>
    <numFmt numFmtId="244" formatCode="_-* #,##0.00\ _$_-;\-* #,##0.00\ _$_-;_-* &quot;-&quot;??\ _$_-;_-@_-"/>
    <numFmt numFmtId="245" formatCode="&quot;$&quot;#,##0;\-&quot;$&quot;#,##0"/>
    <numFmt numFmtId="246" formatCode="&quot;True&quot;;&quot;True&quot;;&quot;False&quot;"/>
    <numFmt numFmtId="247" formatCode="_(* #,##0.0_);_(* \(#,##0.0\);_(* &quot;-&quot;?_);_(@_)"/>
    <numFmt numFmtId="248" formatCode="&quot;\&quot;#&quot;,&quot;##0&quot;.&quot;00;[Red]&quot;\&quot;\-#&quot;,&quot;##0&quot;.&quot;00"/>
    <numFmt numFmtId="249" formatCode="#,##0.00;[Red]#,##0.00"/>
    <numFmt numFmtId="250" formatCode="#,##0;\(#,##0\)"/>
    <numFmt numFmtId="251" formatCode="_._.* \(#,##0\)_%;_._.* #,##0_)_%;_._.* 0_)_%;_._.@_)_%"/>
    <numFmt numFmtId="252" formatCode="_._.&quot;€&quot;* \(#,##0\)_%;_._.&quot;€&quot;* #,##0_)_%;_._.&quot;€&quot;* 0_)_%;_._.@_)_%"/>
    <numFmt numFmtId="253" formatCode="* \(#,##0\);* #,##0_);&quot;-&quot;??_);@"/>
    <numFmt numFmtId="254" formatCode="_ &quot;R&quot;\ * #,##0_ ;_ &quot;R&quot;\ * \-#,##0_ ;_ &quot;R&quot;\ * &quot;-&quot;_ ;_ @_ "/>
    <numFmt numFmtId="255" formatCode="_ * #,##0.00_ ;_ * &quot;\&quot;&quot;\&quot;&quot;\&quot;&quot;\&quot;&quot;\&quot;&quot;\&quot;\-#,##0.00_ ;_ * &quot;-&quot;??_ ;_ @_ "/>
    <numFmt numFmtId="256" formatCode="&quot;€&quot;* #,##0_)_%;&quot;€&quot;* \(#,##0\)_%;&quot;€&quot;* &quot;-&quot;??_)_%;@_)_%"/>
    <numFmt numFmtId="257" formatCode="&quot;$&quot;* #,##0_)_%;&quot;$&quot;* \(#,##0\)_%;&quot;$&quot;* &quot;-&quot;??_)_%;@_)_%"/>
    <numFmt numFmtId="258" formatCode="&quot;\&quot;#,##0.00;&quot;\&quot;&quot;\&quot;&quot;\&quot;&quot;\&quot;&quot;\&quot;&quot;\&quot;&quot;\&quot;&quot;\&quot;\-#,##0.00"/>
    <numFmt numFmtId="259" formatCode="_._.&quot;€&quot;* #,##0.0_)_%;_._.&quot;€&quot;* \(#,##0.0\)_%"/>
    <numFmt numFmtId="260" formatCode="&quot;€&quot;* #,##0.0_)_%;&quot;€&quot;* \(#,##0.0\)_%;&quot;€&quot;* \ .0_)_%"/>
    <numFmt numFmtId="261" formatCode="_._.&quot;$&quot;* #,##0.0_)_%;_._.&quot;$&quot;* \(#,##0.0\)_%"/>
    <numFmt numFmtId="262" formatCode="_._.&quot;€&quot;* #,##0.00_)_%;_._.&quot;€&quot;* \(#,##0.00\)_%"/>
    <numFmt numFmtId="263" formatCode="&quot;€&quot;* #,##0.00_)_%;&quot;€&quot;* \(#,##0.00\)_%;&quot;€&quot;* \ .00_)_%"/>
    <numFmt numFmtId="264" formatCode="_._.&quot;$&quot;* #,##0.00_)_%;_._.&quot;$&quot;* \(#,##0.00\)_%"/>
    <numFmt numFmtId="265" formatCode="_._.&quot;€&quot;* #,##0.000_)_%;_._.&quot;€&quot;* \(#,##0.000\)_%"/>
    <numFmt numFmtId="266" formatCode="&quot;€&quot;* #,##0.000_)_%;&quot;€&quot;* \(#,##0.000\)_%;&quot;€&quot;* \ .000_)_%"/>
    <numFmt numFmtId="267" formatCode="_._.&quot;$&quot;* #,##0.000_)_%;_._.&quot;$&quot;* \(#,##0.000\)_%"/>
    <numFmt numFmtId="268" formatCode="_-* #,##0.00\ &quot;€&quot;_-;\-* #,##0.00\ &quot;€&quot;_-;_-* &quot;-&quot;??\ &quot;€&quot;_-;_-@_-"/>
    <numFmt numFmtId="269" formatCode="_ * #,##0_ ;_ * &quot;\&quot;&quot;\&quot;&quot;\&quot;&quot;\&quot;&quot;\&quot;&quot;\&quot;\-#,##0_ ;_ * &quot;-&quot;_ ;_ @_ "/>
    <numFmt numFmtId="270" formatCode="\$#,##0\ ;\(\$#,##0\)"/>
    <numFmt numFmtId="271" formatCode="&quot;$&quot;#,##0\ ;\(&quot;$&quot;#,##0\)"/>
    <numFmt numFmtId="272" formatCode="\t0.00%"/>
    <numFmt numFmtId="273" formatCode="0.000"/>
    <numFmt numFmtId="274" formatCode="* #,##0_);* \(#,##0\);&quot;-&quot;??_);@"/>
    <numFmt numFmtId="275" formatCode="\U\S\$#,##0.00;\(\U\S\$#,##0.00\)"/>
    <numFmt numFmtId="276" formatCode="_(\§\g\ #,##0_);_(\§\g\ \(#,##0\);_(\§\g\ &quot;-&quot;??_);_(@_)"/>
    <numFmt numFmtId="277" formatCode="_(\§\g\ #,##0_);_(\§\g\ \(#,##0\);_(\§\g\ &quot;-&quot;_);_(@_)"/>
    <numFmt numFmtId="278" formatCode="\§\g#,##0_);\(\§\g#,##0\)"/>
    <numFmt numFmtId="279" formatCode="_-&quot;VND&quot;* #,##0_-;\-&quot;VND&quot;* #,##0_-;_-&quot;VND&quot;* &quot;-&quot;_-;_-@_-"/>
    <numFmt numFmtId="280" formatCode="_(&quot;Rp&quot;* #,##0.00_);_(&quot;Rp&quot;* \(#,##0.00\);_(&quot;Rp&quot;* &quot;-&quot;??_);_(@_)"/>
    <numFmt numFmtId="281" formatCode="#,##0.00\ &quot;FB&quot;;[Red]\-#,##0.00\ &quot;FB&quot;"/>
    <numFmt numFmtId="282" formatCode="#,##0\ &quot;$&quot;;\-#,##0\ &quot;$&quot;"/>
    <numFmt numFmtId="283" formatCode="_-* #,##0\ _F_B_-;\-* #,##0\ _F_B_-;_-* &quot;-&quot;\ _F_B_-;_-@_-"/>
    <numFmt numFmtId="284" formatCode="_-[$€]* #,##0.00_-;\-[$€]* #,##0.00_-;_-[$€]* &quot;-&quot;??_-;_-@_-"/>
    <numFmt numFmtId="285" formatCode="_ * #,##0.00_)_d_ ;_ * \(#,##0.00\)_d_ ;_ * &quot;-&quot;??_)_d_ ;_ @_ "/>
    <numFmt numFmtId="286" formatCode="#,##0_);\-#,##0_)"/>
    <numFmt numFmtId="287" formatCode="#,###;\-#,###;&quot;&quot;;_(@_)"/>
    <numFmt numFmtId="288" formatCode="&quot;€&quot;#,##0;\-&quot;€&quot;#,##0"/>
    <numFmt numFmtId="289" formatCode="#,##0\ &quot;$&quot;_);\(#,##0\ &quot;$&quot;\)"/>
    <numFmt numFmtId="290" formatCode="_-&quot;£&quot;* #,##0_-;\-&quot;£&quot;* #,##0_-;_-&quot;£&quot;* &quot;-&quot;_-;_-@_-"/>
    <numFmt numFmtId="291" formatCode="#,###"/>
    <numFmt numFmtId="292" formatCode="&quot;Fr.&quot;\ #,##0.00;[Red]&quot;Fr.&quot;\ \-#,##0.00"/>
    <numFmt numFmtId="293" formatCode="_ &quot;Fr.&quot;\ * #,##0_ ;_ &quot;Fr.&quot;\ * \-#,##0_ ;_ &quot;Fr.&quot;\ * &quot;-&quot;_ ;_ @_ "/>
    <numFmt numFmtId="294" formatCode="&quot;\&quot;#,##0;[Red]\-&quot;\&quot;#,##0"/>
    <numFmt numFmtId="295" formatCode="&quot;\&quot;#,##0.00;\-&quot;\&quot;#,##0.00"/>
    <numFmt numFmtId="296" formatCode="&quot;VND&quot;#,##0_);[Red]\(&quot;VND&quot;#,##0\)"/>
    <numFmt numFmtId="297" formatCode="#,##0.00_);\-#,##0.00_)"/>
    <numFmt numFmtId="298" formatCode="0_)%;\(0\)%"/>
    <numFmt numFmtId="299" formatCode="_._._(* 0_)%;_._.* \(0\)%"/>
    <numFmt numFmtId="300" formatCode="_(0_)%;\(0\)%"/>
    <numFmt numFmtId="301" formatCode="0%_);\(0%\)"/>
    <numFmt numFmtId="302" formatCode="#,##0.000_);\(#,##0.000\)"/>
    <numFmt numFmtId="303" formatCode="_ &quot;\&quot;* #,##0_ ;_ &quot;\&quot;* &quot;\&quot;&quot;\&quot;&quot;\&quot;&quot;\&quot;&quot;\&quot;&quot;\&quot;&quot;\&quot;&quot;\&quot;&quot;\&quot;&quot;\&quot;&quot;\&quot;&quot;\&quot;&quot;\&quot;&quot;\&quot;\-#,##0_ ;_ &quot;\&quot;* &quot;-&quot;_ ;_ @_ "/>
    <numFmt numFmtId="304" formatCode="_(0.0_)%;\(0.0\)%"/>
    <numFmt numFmtId="305" formatCode="_._._(* 0.0_)%;_._.* \(0.0\)%"/>
    <numFmt numFmtId="306" formatCode="_(0.00_)%;\(0.00\)%"/>
    <numFmt numFmtId="307" formatCode="_._._(* 0.00_)%;_._.* \(0.00\)%"/>
    <numFmt numFmtId="308" formatCode="_(0.000_)%;\(0.000\)%"/>
    <numFmt numFmtId="309" formatCode="_._._(* 0.000_)%;_._.* \(0.000\)%"/>
    <numFmt numFmtId="310" formatCode="#"/>
    <numFmt numFmtId="311" formatCode="&quot;¡Ì&quot;#,##0;[Red]\-&quot;¡Ì&quot;#,##0"/>
    <numFmt numFmtId="312" formatCode="#,##0.00\ &quot;F&quot;;[Red]\-#,##0.00\ &quot;F&quot;"/>
    <numFmt numFmtId="313" formatCode="&quot;£&quot;#,##0;[Red]\-&quot;£&quot;#,##0"/>
    <numFmt numFmtId="314" formatCode="#,##0.00\ \ "/>
    <numFmt numFmtId="315" formatCode="0.00000000000E+00;\?"/>
    <numFmt numFmtId="316" formatCode="_-* ###,0&quot;.&quot;00\ _F_B_-;\-* ###,0&quot;.&quot;00\ _F_B_-;_-* &quot;-&quot;??\ _F_B_-;_-@_-"/>
    <numFmt numFmtId="317" formatCode="_ * #,##0_ ;_ * \-#,##0_ ;_ * &quot;-&quot;??_ ;_ @_ "/>
    <numFmt numFmtId="318" formatCode="0.00000"/>
    <numFmt numFmtId="319" formatCode="_(* #.##0.00_);_(* \(#.##0.00\);_(* &quot;-&quot;??_);_(@_)"/>
    <numFmt numFmtId="320" formatCode="#,##0.00\ \ \ \ "/>
    <numFmt numFmtId="321" formatCode="#,##0\ &quot;F&quot;;[Red]\-#,##0\ &quot;F&quot;"/>
    <numFmt numFmtId="322" formatCode="_ * #.##._ ;_ * \-#.##._ ;_ * &quot;-&quot;??_ ;_ @_ⴆ"/>
    <numFmt numFmtId="323" formatCode="&quot;\&quot;#,##0.00;[Red]&quot;\&quot;&quot;\&quot;&quot;\&quot;&quot;\&quot;&quot;\&quot;&quot;\&quot;&quot;\&quot;&quot;\&quot;&quot;\&quot;&quot;\&quot;&quot;\&quot;&quot;\&quot;&quot;\&quot;&quot;\&quot;\-#,##0.00"/>
    <numFmt numFmtId="324" formatCode="_ &quot;\&quot;* #,##0_ ;_ &quot;\&quot;* &quot;\&quot;&quot;\&quot;&quot;\&quot;&quot;\&quot;&quot;\&quot;&quot;\&quot;&quot;\&quot;&quot;\&quot;&quot;\&quot;&quot;\&quot;&quot;\&quot;&quot;\&quot;&quot;\&quot;\-#,##0_ ;_ &quot;\&quot;* &quot;-&quot;_ ;_ @_ "/>
    <numFmt numFmtId="325" formatCode="_-* ###,0&quot;.&quot;00_-;\-* ###,0&quot;.&quot;00_-;_-* &quot;-&quot;??_-;_-@_-"/>
    <numFmt numFmtId="326" formatCode="_-* #,##0\ _F_-;\-* #,##0\ _F_-;_-* &quot;-&quot;??\ _F_-;_-@_-"/>
    <numFmt numFmtId="327" formatCode="_-&quot;$&quot;* ###,0&quot;.&quot;00_-;\-&quot;$&quot;* ###,0&quot;.&quot;00_-;_-&quot;$&quot;* &quot;-&quot;??_-;_-@_-"/>
    <numFmt numFmtId="328" formatCode="#,##0.00\ &quot;F&quot;;\-#,##0.00\ &quot;F&quot;"/>
    <numFmt numFmtId="329" formatCode="&quot;€&quot;#,##0;[Red]\-&quot;€&quot;#,##0"/>
    <numFmt numFmtId="330" formatCode="_-* #,##0\ &quot;DM&quot;_-;\-* #,##0\ &quot;DM&quot;_-;_-* &quot;-&quot;\ &quot;DM&quot;_-;_-@_-"/>
    <numFmt numFmtId="331" formatCode="_-* #,##0.00\ &quot;DM&quot;_-;\-* #,##0.00\ &quot;DM&quot;_-;_-* &quot;-&quot;??\ &quot;DM&quot;_-;_-@_-"/>
    <numFmt numFmtId="332" formatCode="#,##0\ &quot;€&quot;;[Red]\-#,##0\ &quot;€&quot;"/>
    <numFmt numFmtId="333" formatCode="_-&quot;€&quot;* #,##0.00_-;\-&quot;€&quot;* #,##0.00_-;_-&quot;€&quot;* &quot;-&quot;??_-;_-@_-"/>
    <numFmt numFmtId="334" formatCode="#,##0;[Red]#,##0"/>
    <numFmt numFmtId="335" formatCode="#,##0.0"/>
    <numFmt numFmtId="336" formatCode="0.0"/>
  </numFmts>
  <fonts count="288">
    <font>
      <sz val="11"/>
      <color theme="1"/>
      <name val="Calibri"/>
      <family val="2"/>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i/>
      <vertAlign val="superscript"/>
      <sz val="14"/>
      <name val="Times New Roman"/>
      <family val="1"/>
    </font>
    <font>
      <sz val="14"/>
      <color rgb="FFFF0000"/>
      <name val="Times New Roman"/>
      <family val="1"/>
    </font>
    <font>
      <sz val="11"/>
      <name val="Calibri"/>
      <family val="2"/>
      <scheme val="minor"/>
    </font>
    <font>
      <b/>
      <sz val="13"/>
      <name val="Times New Roman"/>
      <family val="1"/>
    </font>
    <font>
      <sz val="12"/>
      <color rgb="FFFF0000"/>
      <name val="Times New Roman"/>
      <family val="1"/>
    </font>
    <font>
      <sz val="8"/>
      <name val="Calibri"/>
      <family val="2"/>
      <scheme val="minor"/>
    </font>
    <font>
      <b/>
      <sz val="20"/>
      <name val="Times New Roman"/>
      <family val="1"/>
    </font>
    <font>
      <vertAlign val="superscript"/>
      <sz val="12"/>
      <name val="Times New Roman"/>
      <family val="1"/>
    </font>
    <font>
      <i/>
      <vertAlign val="superscript"/>
      <sz val="12"/>
      <name val="Times New Roman"/>
      <family val="1"/>
    </font>
    <font>
      <sz val="11"/>
      <color rgb="FFFF0000"/>
      <name val="Calibri"/>
      <family val="2"/>
      <scheme val="minor"/>
    </font>
    <font>
      <i/>
      <sz val="18"/>
      <color rgb="FFFF0000"/>
      <name val="Times New Roman"/>
      <family val="1"/>
    </font>
    <font>
      <b/>
      <sz val="12"/>
      <color rgb="FFFF0000"/>
      <name val="Times New Roman"/>
      <family val="1"/>
    </font>
    <font>
      <sz val="12"/>
      <color rgb="FFFF0000"/>
      <name val="Calibri"/>
      <family val="2"/>
    </font>
    <font>
      <sz val="10"/>
      <color rgb="FFFF0000"/>
      <name val="Times New Roman"/>
      <family val="1"/>
    </font>
    <font>
      <sz val="10"/>
      <color rgb="FFFF0000"/>
      <name val="Calibri"/>
      <family val="2"/>
    </font>
    <font>
      <sz val="14"/>
      <name val="Calibri"/>
      <family val="2"/>
    </font>
    <font>
      <sz val="13"/>
      <color rgb="FFFF0000"/>
      <name val="Times New Roman"/>
      <family val="1"/>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4266">
    <xf numFmtId="0" fontId="0" fillId="0" borderId="0"/>
    <xf numFmtId="0" fontId="2" fillId="0" borderId="0"/>
    <xf numFmtId="0" fontId="2" fillId="0" borderId="0"/>
    <xf numFmtId="0" fontId="2" fillId="0" borderId="0"/>
    <xf numFmtId="0" fontId="40" fillId="0" borderId="0"/>
    <xf numFmtId="168"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applyNumberFormat="0" applyFill="0" applyBorder="0" applyProtection="0">
      <alignment vertical="top"/>
    </xf>
    <xf numFmtId="0" fontId="46" fillId="0" borderId="0"/>
    <xf numFmtId="0" fontId="40" fillId="0" borderId="0"/>
    <xf numFmtId="9" fontId="2" fillId="0" borderId="0" applyFont="0" applyFill="0" applyBorder="0" applyAlignment="0" applyProtection="0"/>
    <xf numFmtId="0" fontId="1" fillId="0" borderId="0"/>
    <xf numFmtId="0" fontId="4" fillId="0" borderId="0"/>
    <xf numFmtId="0" fontId="4" fillId="0" borderId="0"/>
    <xf numFmtId="170" fontId="6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Protection="0"/>
    <xf numFmtId="0" fontId="65" fillId="0" borderId="0"/>
    <xf numFmtId="0" fontId="65" fillId="0" borderId="0"/>
    <xf numFmtId="3" fontId="66" fillId="0" borderId="2"/>
    <xf numFmtId="3" fontId="66" fillId="0" borderId="2"/>
    <xf numFmtId="171" fontId="67" fillId="0" borderId="18" applyFont="0" applyBorder="0"/>
    <xf numFmtId="171" fontId="68" fillId="0" borderId="0" applyProtection="0"/>
    <xf numFmtId="171" fontId="69" fillId="0" borderId="18" applyFont="0" applyBorder="0"/>
    <xf numFmtId="0" fontId="70" fillId="0" borderId="0"/>
    <xf numFmtId="172" fontId="71" fillId="0" borderId="0" applyFont="0" applyFill="0" applyBorder="0" applyAlignment="0" applyProtection="0"/>
    <xf numFmtId="0" fontId="72" fillId="0" borderId="0" applyFont="0" applyFill="0" applyBorder="0" applyAlignment="0" applyProtection="0"/>
    <xf numFmtId="173" fontId="2"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applyFont="0" applyFill="0" applyBorder="0" applyAlignment="0" applyProtection="0"/>
    <xf numFmtId="0" fontId="75" fillId="0" borderId="19"/>
    <xf numFmtId="176" fontId="70" fillId="0" borderId="0" applyFont="0" applyFill="0" applyBorder="0" applyAlignment="0" applyProtection="0"/>
    <xf numFmtId="164" fontId="76" fillId="0" borderId="0" applyFont="0" applyFill="0" applyBorder="0" applyAlignment="0" applyProtection="0"/>
    <xf numFmtId="165" fontId="76" fillId="0" borderId="0" applyFont="0" applyFill="0" applyBorder="0" applyAlignment="0" applyProtection="0"/>
    <xf numFmtId="177" fontId="77" fillId="0" borderId="0" applyFont="0" applyFill="0" applyBorder="0" applyAlignment="0" applyProtection="0"/>
    <xf numFmtId="0" fontId="7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79" fillId="0" borderId="0"/>
    <xf numFmtId="0" fontId="2" fillId="0" borderId="0" applyProtection="0"/>
    <xf numFmtId="0" fontId="8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81" fillId="0" borderId="0" applyNumberFormat="0" applyFill="0" applyBorder="0" applyProtection="0">
      <alignment vertical="center"/>
    </xf>
    <xf numFmtId="164" fontId="46" fillId="0" borderId="0" applyFont="0" applyFill="0" applyBorder="0" applyAlignment="0" applyProtection="0"/>
    <xf numFmtId="178" fontId="71" fillId="0" borderId="0" applyFont="0" applyFill="0" applyBorder="0" applyAlignment="0" applyProtection="0"/>
    <xf numFmtId="179" fontId="64" fillId="0" borderId="0" applyFon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0" fontId="46" fillId="0" borderId="0" applyFont="0" applyFill="0" applyBorder="0" applyAlignment="0" applyProtection="0"/>
    <xf numFmtId="42"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42" fontId="71" fillId="0" borderId="0" applyFont="0" applyFill="0" applyBorder="0" applyAlignment="0" applyProtection="0"/>
    <xf numFmtId="178" fontId="71" fillId="0" borderId="0" applyFont="0" applyFill="0" applyBorder="0" applyAlignment="0" applyProtection="0"/>
    <xf numFmtId="0" fontId="82" fillId="0" borderId="0"/>
    <xf numFmtId="42" fontId="71" fillId="0" borderId="0" applyFont="0" applyFill="0" applyBorder="0" applyAlignment="0" applyProtection="0"/>
    <xf numFmtId="0" fontId="83" fillId="0" borderId="0">
      <alignment vertical="top"/>
    </xf>
    <xf numFmtId="0" fontId="84" fillId="0" borderId="0">
      <alignment vertical="top"/>
    </xf>
    <xf numFmtId="0" fontId="84" fillId="0" borderId="0">
      <alignment vertical="top"/>
    </xf>
    <xf numFmtId="0" fontId="70" fillId="0" borderId="0" applyNumberFormat="0" applyFill="0" applyBorder="0" applyAlignment="0" applyProtection="0"/>
    <xf numFmtId="172" fontId="64" fillId="0" borderId="0" applyFon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181"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3"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82" fillId="0" borderId="0"/>
    <xf numFmtId="178"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42" fontId="71" fillId="0" borderId="0" applyFon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42"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82" fillId="0" borderId="0"/>
    <xf numFmtId="0" fontId="82" fillId="0" borderId="0"/>
    <xf numFmtId="183"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9" fontId="64" fillId="0" borderId="0" applyFont="0" applyFill="0" applyBorder="0" applyAlignment="0" applyProtection="0"/>
    <xf numFmtId="42"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0" fontId="64" fillId="0" borderId="0" applyFont="0" applyFill="0" applyBorder="0" applyAlignment="0" applyProtection="0"/>
    <xf numFmtId="165" fontId="64"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7"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67"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43" fontId="71" fillId="0" borderId="0" applyFont="0" applyFill="0" applyBorder="0" applyAlignment="0" applyProtection="0"/>
    <xf numFmtId="18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88"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90" fontId="71" fillId="0" borderId="0" applyFont="0" applyFill="0" applyBorder="0" applyAlignment="0" applyProtection="0"/>
    <xf numFmtId="191"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8" fontId="71" fillId="0" borderId="0" applyFont="0" applyFill="0" applyBorder="0" applyAlignment="0" applyProtection="0"/>
    <xf numFmtId="164" fontId="64" fillId="0" borderId="0" applyFont="0" applyFill="0" applyBorder="0" applyAlignment="0" applyProtection="0"/>
    <xf numFmtId="42"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2" fontId="64" fillId="0" borderId="0" applyFont="0" applyFill="0" applyBorder="0" applyAlignment="0" applyProtection="0"/>
    <xf numFmtId="181"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3"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93" fontId="86"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195"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78"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7"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67"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43" fontId="71" fillId="0" borderId="0" applyFont="0" applyFill="0" applyBorder="0" applyAlignment="0" applyProtection="0"/>
    <xf numFmtId="18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88"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90" fontId="71" fillId="0" borderId="0" applyFont="0" applyFill="0" applyBorder="0" applyAlignment="0" applyProtection="0"/>
    <xf numFmtId="191" fontId="71" fillId="0" borderId="0" applyFont="0" applyFill="0" applyBorder="0" applyAlignment="0" applyProtection="0"/>
    <xf numFmtId="165" fontId="64"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8" fontId="71" fillId="0" borderId="0" applyFont="0" applyFill="0" applyBorder="0" applyAlignment="0" applyProtection="0"/>
    <xf numFmtId="180" fontId="71" fillId="0" borderId="0" applyFont="0" applyFill="0" applyBorder="0" applyAlignment="0" applyProtection="0"/>
    <xf numFmtId="196"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97"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66"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41" fontId="71" fillId="0" borderId="0" applyFont="0" applyFill="0" applyBorder="0" applyAlignment="0" applyProtection="0"/>
    <xf numFmtId="197"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80" fontId="71" fillId="0" borderId="0" applyFont="0" applyFill="0" applyBorder="0" applyAlignment="0" applyProtection="0"/>
    <xf numFmtId="180" fontId="6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99" fontId="71" fillId="0" borderId="0" applyFont="0" applyFill="0" applyBorder="0" applyAlignment="0" applyProtection="0"/>
    <xf numFmtId="180" fontId="71" fillId="0" borderId="0" applyFont="0" applyFill="0" applyBorder="0" applyAlignment="0" applyProtection="0"/>
    <xf numFmtId="20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200"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03"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99"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2" fontId="64" fillId="0" borderId="0" applyFont="0" applyFill="0" applyBorder="0" applyAlignment="0" applyProtection="0"/>
    <xf numFmtId="181"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2" fontId="71" fillId="0" borderId="0" applyFont="0" applyFill="0" applyBorder="0" applyAlignment="0" applyProtection="0"/>
    <xf numFmtId="183"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93" fontId="86"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195" fontId="71" fillId="0" borderId="0" applyFont="0" applyFill="0" applyBorder="0" applyAlignment="0" applyProtection="0"/>
    <xf numFmtId="164" fontId="64"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78" fontId="71" fillId="0" borderId="0" applyFont="0" applyFill="0" applyBorder="0" applyAlignment="0" applyProtection="0"/>
    <xf numFmtId="165" fontId="64" fillId="0" borderId="0" applyFont="0" applyFill="0" applyBorder="0" applyAlignment="0" applyProtection="0"/>
    <xf numFmtId="180" fontId="71" fillId="0" borderId="0" applyFont="0" applyFill="0" applyBorder="0" applyAlignment="0" applyProtection="0"/>
    <xf numFmtId="196"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97"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66"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41" fontId="71" fillId="0" borderId="0" applyFont="0" applyFill="0" applyBorder="0" applyAlignment="0" applyProtection="0"/>
    <xf numFmtId="197"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80" fontId="71" fillId="0" borderId="0" applyFont="0" applyFill="0" applyBorder="0" applyAlignment="0" applyProtection="0"/>
    <xf numFmtId="180" fontId="6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99" fontId="71" fillId="0" borderId="0" applyFont="0" applyFill="0" applyBorder="0" applyAlignment="0" applyProtection="0"/>
    <xf numFmtId="180" fontId="71" fillId="0" borderId="0" applyFont="0" applyFill="0" applyBorder="0" applyAlignment="0" applyProtection="0"/>
    <xf numFmtId="20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200"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03"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99"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7"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67"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43" fontId="71" fillId="0" borderId="0" applyFont="0" applyFill="0" applyBorder="0" applyAlignment="0" applyProtection="0"/>
    <xf numFmtId="18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88"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90" fontId="71" fillId="0" borderId="0" applyFont="0" applyFill="0" applyBorder="0" applyAlignment="0" applyProtection="0"/>
    <xf numFmtId="191"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8" fontId="71" fillId="0" borderId="0" applyFont="0" applyFill="0" applyBorder="0" applyAlignment="0" applyProtection="0"/>
    <xf numFmtId="164" fontId="64"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0" fontId="64"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0" fontId="82" fillId="0" borderId="0"/>
    <xf numFmtId="0" fontId="82" fillId="0" borderId="0"/>
    <xf numFmtId="178" fontId="71" fillId="0" borderId="0" applyFont="0" applyFill="0" applyBorder="0" applyAlignment="0" applyProtection="0"/>
    <xf numFmtId="0" fontId="82" fillId="0" borderId="0"/>
    <xf numFmtId="0" fontId="82" fillId="0" borderId="0"/>
    <xf numFmtId="0" fontId="82" fillId="0" borderId="0"/>
    <xf numFmtId="42" fontId="71" fillId="0" borderId="0" applyFont="0" applyFill="0" applyBorder="0" applyAlignment="0" applyProtection="0"/>
    <xf numFmtId="18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83"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93" fontId="86" fillId="0" borderId="0" applyFont="0" applyFill="0" applyBorder="0" applyAlignment="0" applyProtection="0"/>
    <xf numFmtId="194"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82" fillId="0" borderId="0"/>
    <xf numFmtId="18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0" fontId="82" fillId="0" borderId="0"/>
    <xf numFmtId="195"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64" fontId="64" fillId="0" borderId="0" applyFont="0" applyFill="0" applyBorder="0" applyAlignment="0" applyProtection="0"/>
    <xf numFmtId="180" fontId="71" fillId="0" borderId="0" applyFont="0" applyFill="0" applyBorder="0" applyAlignment="0" applyProtection="0"/>
    <xf numFmtId="196"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97"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66"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41" fontId="71" fillId="0" borderId="0" applyFont="0" applyFill="0" applyBorder="0" applyAlignment="0" applyProtection="0"/>
    <xf numFmtId="197"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80" fontId="71" fillId="0" borderId="0" applyFont="0" applyFill="0" applyBorder="0" applyAlignment="0" applyProtection="0"/>
    <xf numFmtId="180" fontId="6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99" fontId="71" fillId="0" borderId="0" applyFont="0" applyFill="0" applyBorder="0" applyAlignment="0" applyProtection="0"/>
    <xf numFmtId="180" fontId="71" fillId="0" borderId="0" applyFont="0" applyFill="0" applyBorder="0" applyAlignment="0" applyProtection="0"/>
    <xf numFmtId="201"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200" fontId="71" fillId="0" borderId="0" applyFont="0" applyFill="0" applyBorder="0" applyAlignment="0" applyProtection="0"/>
    <xf numFmtId="199"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0" fontId="71" fillId="0" borderId="0" applyFont="0" applyFill="0" applyBorder="0" applyAlignment="0" applyProtection="0"/>
    <xf numFmtId="164" fontId="71" fillId="0" borderId="0" applyFont="0" applyFill="0" applyBorder="0" applyAlignment="0" applyProtection="0"/>
    <xf numFmtId="198"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03"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99"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7"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67"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43" fontId="71" fillId="0" borderId="0" applyFont="0" applyFill="0" applyBorder="0" applyAlignment="0" applyProtection="0"/>
    <xf numFmtId="18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5" fontId="71" fillId="0" borderId="0" applyFont="0" applyFill="0" applyBorder="0" applyAlignment="0" applyProtection="0"/>
    <xf numFmtId="0"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88"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9"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167"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65"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7" fontId="71" fillId="0" borderId="0" applyFont="0" applyFill="0" applyBorder="0" applyAlignment="0" applyProtection="0"/>
    <xf numFmtId="189" fontId="71" fillId="0" borderId="0" applyFont="0" applyFill="0" applyBorder="0" applyAlignment="0" applyProtection="0"/>
    <xf numFmtId="188"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89" fontId="71" fillId="0" borderId="0" applyFont="0" applyFill="0" applyBorder="0" applyAlignment="0" applyProtection="0"/>
    <xf numFmtId="165" fontId="71" fillId="0" borderId="0" applyFont="0" applyFill="0" applyBorder="0" applyAlignment="0" applyProtection="0"/>
    <xf numFmtId="168"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168" fontId="71" fillId="0" borderId="0" applyFont="0" applyFill="0" applyBorder="0" applyAlignment="0" applyProtection="0"/>
    <xf numFmtId="185" fontId="71" fillId="0" borderId="0" applyFont="0" applyFill="0" applyBorder="0" applyAlignment="0" applyProtection="0"/>
    <xf numFmtId="43" fontId="71" fillId="0" borderId="0" applyFont="0" applyFill="0" applyBorder="0" applyAlignment="0" applyProtection="0"/>
    <xf numFmtId="190" fontId="71" fillId="0" borderId="0" applyFont="0" applyFill="0" applyBorder="0" applyAlignment="0" applyProtection="0"/>
    <xf numFmtId="191" fontId="71" fillId="0" borderId="0" applyFont="0" applyFill="0" applyBorder="0" applyAlignment="0" applyProtection="0"/>
    <xf numFmtId="189"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85" fontId="71" fillId="0" borderId="0" applyFont="0" applyFill="0" applyBorder="0" applyAlignment="0" applyProtection="0"/>
    <xf numFmtId="188" fontId="71"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9" fontId="64" fillId="0" borderId="0" applyFont="0" applyFill="0" applyBorder="0" applyAlignment="0" applyProtection="0"/>
    <xf numFmtId="170" fontId="64" fillId="0" borderId="0" applyFont="0" applyFill="0" applyBorder="0" applyAlignment="0" applyProtection="0"/>
    <xf numFmtId="165" fontId="64"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2" fillId="0" borderId="0"/>
    <xf numFmtId="0" fontId="84" fillId="0" borderId="0">
      <alignment vertical="top"/>
    </xf>
    <xf numFmtId="0" fontId="84" fillId="0" borderId="0">
      <alignment vertical="top"/>
    </xf>
    <xf numFmtId="0" fontId="84" fillId="0" borderId="0">
      <alignment vertical="top"/>
    </xf>
    <xf numFmtId="0" fontId="83" fillId="0" borderId="0">
      <alignment vertical="top"/>
    </xf>
    <xf numFmtId="0" fontId="83" fillId="0" borderId="0">
      <alignment vertical="top"/>
    </xf>
    <xf numFmtId="0" fontId="83" fillId="0" borderId="0">
      <alignment vertical="top"/>
    </xf>
    <xf numFmtId="0" fontId="84" fillId="0" borderId="0">
      <alignment vertical="top"/>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70" fontId="68" fillId="0" borderId="0" applyProtection="0"/>
    <xf numFmtId="179" fontId="68" fillId="0" borderId="0" applyProtection="0"/>
    <xf numFmtId="179" fontId="68" fillId="0" borderId="0" applyProtection="0"/>
    <xf numFmtId="0" fontId="65" fillId="0" borderId="0" applyProtection="0"/>
    <xf numFmtId="170" fontId="68" fillId="0" borderId="0" applyProtection="0"/>
    <xf numFmtId="179" fontId="68" fillId="0" borderId="0" applyProtection="0"/>
    <xf numFmtId="179" fontId="68" fillId="0" borderId="0" applyProtection="0"/>
    <xf numFmtId="0" fontId="65" fillId="0" borderId="0" applyProtection="0"/>
    <xf numFmtId="183" fontId="7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2" fontId="71" fillId="0" borderId="0" applyFont="0" applyFill="0" applyBorder="0" applyAlignment="0" applyProtection="0"/>
    <xf numFmtId="0" fontId="82" fillId="0" borderId="0"/>
    <xf numFmtId="178" fontId="71" fillId="0" borderId="0" applyFont="0" applyFill="0" applyBorder="0" applyAlignment="0" applyProtection="0"/>
    <xf numFmtId="0" fontId="82" fillId="0" borderId="0"/>
    <xf numFmtId="204" fontId="87" fillId="0" borderId="0" applyFont="0" applyFill="0" applyBorder="0" applyAlignment="0" applyProtection="0"/>
    <xf numFmtId="205" fontId="88" fillId="0" borderId="0" applyFont="0" applyFill="0" applyBorder="0" applyAlignment="0" applyProtection="0"/>
    <xf numFmtId="206" fontId="88" fillId="0" borderId="0" applyFont="0" applyFill="0" applyBorder="0" applyAlignment="0" applyProtection="0"/>
    <xf numFmtId="0" fontId="89" fillId="0" borderId="0"/>
    <xf numFmtId="0" fontId="90" fillId="0" borderId="0"/>
    <xf numFmtId="0" fontId="90" fillId="0" borderId="0"/>
    <xf numFmtId="0" fontId="90" fillId="0" borderId="0"/>
    <xf numFmtId="0" fontId="30" fillId="0" borderId="0"/>
    <xf numFmtId="1" fontId="91" fillId="0" borderId="2" applyBorder="0" applyAlignment="0">
      <alignment horizontal="center"/>
    </xf>
    <xf numFmtId="1" fontId="91" fillId="0" borderId="2" applyBorder="0" applyAlignment="0">
      <alignment horizontal="center"/>
    </xf>
    <xf numFmtId="0" fontId="92" fillId="0" borderId="0"/>
    <xf numFmtId="0" fontId="92" fillId="0" borderId="0"/>
    <xf numFmtId="0" fontId="2" fillId="0" borderId="0"/>
    <xf numFmtId="0" fontId="93" fillId="0" borderId="0"/>
    <xf numFmtId="0" fontId="92" fillId="0" borderId="0" applyProtection="0"/>
    <xf numFmtId="3" fontId="66" fillId="0" borderId="2"/>
    <xf numFmtId="3" fontId="66" fillId="0" borderId="2"/>
    <xf numFmtId="3" fontId="66" fillId="0" borderId="2"/>
    <xf numFmtId="3" fontId="66" fillId="0" borderId="2"/>
    <xf numFmtId="204" fontId="87" fillId="0" borderId="0" applyFont="0" applyFill="0" applyBorder="0" applyAlignment="0" applyProtection="0"/>
    <xf numFmtId="0" fontId="94" fillId="3" borderId="0"/>
    <xf numFmtId="0" fontId="94" fillId="3" borderId="0"/>
    <xf numFmtId="0" fontId="94" fillId="3" borderId="0"/>
    <xf numFmtId="204" fontId="87" fillId="0" borderId="0" applyFont="0" applyFill="0" applyBorder="0" applyAlignment="0" applyProtection="0"/>
    <xf numFmtId="0" fontId="94"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204" fontId="87" fillId="0" borderId="0" applyFont="0" applyFill="0" applyBorder="0" applyAlignment="0" applyProtection="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6" fillId="0" borderId="0" applyFont="0" applyFill="0" applyBorder="0" applyAlignment="0">
      <alignment horizontal="left"/>
    </xf>
    <xf numFmtId="0" fontId="94" fillId="3" borderId="0"/>
    <xf numFmtId="0" fontId="96" fillId="0" borderId="0" applyFont="0" applyFill="0" applyBorder="0" applyAlignment="0">
      <alignment horizontal="left"/>
    </xf>
    <xf numFmtId="204" fontId="87" fillId="0" borderId="0" applyFont="0" applyFill="0" applyBorder="0" applyAlignment="0" applyProtection="0"/>
    <xf numFmtId="0" fontId="94" fillId="3" borderId="0"/>
    <xf numFmtId="0" fontId="94" fillId="3" borderId="0"/>
    <xf numFmtId="0" fontId="97" fillId="0" borderId="2" applyNumberFormat="0" applyFont="0" applyBorder="0">
      <alignment horizontal="left" indent="2"/>
    </xf>
    <xf numFmtId="0" fontId="97" fillId="0" borderId="2" applyNumberFormat="0" applyFont="0" applyBorder="0">
      <alignment horizontal="left" indent="2"/>
    </xf>
    <xf numFmtId="0" fontId="96" fillId="0" borderId="0" applyFont="0" applyFill="0" applyBorder="0" applyAlignment="0">
      <alignment horizontal="left"/>
    </xf>
    <xf numFmtId="0" fontId="96" fillId="0" borderId="0" applyFont="0" applyFill="0" applyBorder="0" applyAlignment="0">
      <alignment horizontal="left"/>
    </xf>
    <xf numFmtId="0" fontId="98" fillId="0" borderId="0"/>
    <xf numFmtId="0" fontId="99" fillId="4" borderId="20" applyFont="0" applyFill="0" applyAlignment="0">
      <alignment vertical="center" wrapText="1"/>
    </xf>
    <xf numFmtId="9" fontId="100" fillId="0" borderId="0" applyBorder="0" applyAlignment="0" applyProtection="0"/>
    <xf numFmtId="0" fontId="101" fillId="3" borderId="0"/>
    <xf numFmtId="0" fontId="101"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101" fillId="3" borderId="0"/>
    <xf numFmtId="0" fontId="101" fillId="3" borderId="0"/>
    <xf numFmtId="0" fontId="97" fillId="0" borderId="2" applyNumberFormat="0" applyFont="0" applyBorder="0" applyAlignment="0">
      <alignment horizontal="center"/>
    </xf>
    <xf numFmtId="0" fontId="97" fillId="0" borderId="2" applyNumberFormat="0" applyFont="0" applyBorder="0" applyAlignment="0">
      <alignment horizontal="center"/>
    </xf>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3" fillId="0" borderId="0"/>
    <xf numFmtId="0" fontId="104" fillId="3" borderId="0"/>
    <xf numFmtId="0" fontId="104"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95" fillId="3" borderId="0"/>
    <xf numFmtId="0" fontId="104" fillId="3" borderId="0"/>
    <xf numFmtId="0" fontId="105" fillId="0" borderId="0">
      <alignment wrapText="1"/>
    </xf>
    <xf numFmtId="0" fontId="10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95" fillId="0" borderId="0">
      <alignment wrapText="1"/>
    </xf>
    <xf numFmtId="0" fontId="105" fillId="0" borderId="0">
      <alignment wrapText="1"/>
    </xf>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171" fontId="106" fillId="0" borderId="1" applyNumberFormat="0" applyFont="0" applyBorder="0" applyAlignment="0">
      <alignment horizontal="center" vertical="center"/>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7" fillId="15" borderId="0" applyNumberFormat="0" applyBorder="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2" borderId="0" applyNumberFormat="0" applyBorder="0" applyAlignment="0" applyProtection="0"/>
    <xf numFmtId="207" fontId="109" fillId="0" borderId="0" applyFont="0" applyFill="0" applyBorder="0" applyAlignment="0" applyProtection="0"/>
    <xf numFmtId="0" fontId="110" fillId="0" borderId="0" applyFont="0" applyFill="0" applyBorder="0" applyAlignment="0" applyProtection="0"/>
    <xf numFmtId="208" fontId="111" fillId="0" borderId="0" applyFont="0" applyFill="0" applyBorder="0" applyAlignment="0" applyProtection="0"/>
    <xf numFmtId="199" fontId="109" fillId="0" borderId="0" applyFont="0" applyFill="0" applyBorder="0" applyAlignment="0" applyProtection="0"/>
    <xf numFmtId="0" fontId="110" fillId="0" borderId="0" applyFont="0" applyFill="0" applyBorder="0" applyAlignment="0" applyProtection="0"/>
    <xf numFmtId="209" fontId="109" fillId="0" borderId="0" applyFont="0" applyFill="0" applyBorder="0" applyAlignment="0" applyProtection="0"/>
    <xf numFmtId="0" fontId="112" fillId="0" borderId="0">
      <alignment horizontal="center" wrapText="1"/>
      <protection locked="0"/>
    </xf>
    <xf numFmtId="0" fontId="38" fillId="0" borderId="0">
      <alignment horizontal="center" wrapText="1"/>
      <protection locked="0"/>
    </xf>
    <xf numFmtId="0" fontId="113" fillId="0" borderId="0" applyNumberFormat="0" applyBorder="0" applyAlignment="0">
      <alignment horizontal="center"/>
    </xf>
    <xf numFmtId="197" fontId="114" fillId="0" borderId="0" applyFont="0" applyFill="0" applyBorder="0" applyAlignment="0" applyProtection="0"/>
    <xf numFmtId="0" fontId="115" fillId="0" borderId="0" applyFont="0" applyFill="0" applyBorder="0" applyAlignment="0" applyProtection="0"/>
    <xf numFmtId="210" fontId="71" fillId="0" borderId="0" applyFont="0" applyFill="0" applyBorder="0" applyAlignment="0" applyProtection="0"/>
    <xf numFmtId="187" fontId="114" fillId="0" borderId="0" applyFont="0" applyFill="0" applyBorder="0" applyAlignment="0" applyProtection="0"/>
    <xf numFmtId="0" fontId="115" fillId="0" borderId="0" applyFont="0" applyFill="0" applyBorder="0" applyAlignment="0" applyProtection="0"/>
    <xf numFmtId="211" fontId="71" fillId="0" borderId="0" applyFont="0" applyFill="0" applyBorder="0" applyAlignment="0" applyProtection="0"/>
    <xf numFmtId="179" fontId="64" fillId="0" borderId="0" applyFont="0" applyFill="0" applyBorder="0" applyAlignment="0" applyProtection="0"/>
    <xf numFmtId="184" fontId="64" fillId="0" borderId="0" applyFont="0" applyFill="0" applyBorder="0" applyAlignment="0" applyProtection="0"/>
    <xf numFmtId="0" fontId="116" fillId="6" borderId="0" applyNumberFormat="0" applyBorder="0" applyAlignment="0" applyProtection="0"/>
    <xf numFmtId="0" fontId="117" fillId="0" borderId="0" applyNumberFormat="0" applyFill="0" applyBorder="0" applyAlignment="0" applyProtection="0"/>
    <xf numFmtId="0" fontId="115" fillId="0" borderId="0"/>
    <xf numFmtId="0" fontId="118" fillId="0" borderId="0"/>
    <xf numFmtId="0" fontId="119" fillId="0" borderId="0"/>
    <xf numFmtId="0" fontId="115" fillId="0" borderId="0"/>
    <xf numFmtId="0" fontId="120" fillId="0" borderId="0"/>
    <xf numFmtId="0" fontId="121" fillId="0" borderId="0"/>
    <xf numFmtId="0" fontId="122" fillId="0" borderId="0"/>
    <xf numFmtId="212" fontId="85" fillId="0" borderId="0" applyFill="0" applyBorder="0" applyAlignment="0"/>
    <xf numFmtId="213" fontId="46"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6"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7" fontId="2" fillId="0" borderId="0" applyFill="0" applyBorder="0" applyAlignment="0"/>
    <xf numFmtId="218"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19" fontId="2" fillId="0" borderId="0" applyFill="0" applyBorder="0" applyAlignment="0"/>
    <xf numFmtId="220" fontId="103"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2" fontId="12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0" fontId="124" fillId="23" borderId="21" applyNumberFormat="0" applyAlignment="0" applyProtection="0"/>
    <xf numFmtId="0" fontId="125" fillId="0" borderId="0"/>
    <xf numFmtId="0" fontId="126" fillId="0" borderId="0"/>
    <xf numFmtId="0" fontId="127" fillId="0" borderId="0" applyFill="0" applyBorder="0" applyProtection="0">
      <alignment horizontal="center"/>
      <protection locked="0"/>
    </xf>
    <xf numFmtId="226" fontId="71" fillId="0" borderId="0" applyFont="0" applyFill="0" applyBorder="0" applyAlignment="0" applyProtection="0"/>
    <xf numFmtId="0" fontId="128" fillId="0" borderId="6">
      <alignment horizontal="center"/>
    </xf>
    <xf numFmtId="227" fontId="129" fillId="0" borderId="0"/>
    <xf numFmtId="227" fontId="129" fillId="0" borderId="0"/>
    <xf numFmtId="227" fontId="129" fillId="0" borderId="0"/>
    <xf numFmtId="227" fontId="129" fillId="0" borderId="0"/>
    <xf numFmtId="227" fontId="129" fillId="0" borderId="0"/>
    <xf numFmtId="227" fontId="129" fillId="0" borderId="0"/>
    <xf numFmtId="227" fontId="129" fillId="0" borderId="0"/>
    <xf numFmtId="227" fontId="129" fillId="0" borderId="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41" fontId="2" fillId="0" borderId="0" applyFont="0" applyFill="0" applyBorder="0" applyAlignment="0" applyProtection="0"/>
    <xf numFmtId="41" fontId="130" fillId="0" borderId="0" applyFont="0" applyFill="0" applyBorder="0" applyAlignment="0" applyProtection="0"/>
    <xf numFmtId="164" fontId="108"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96"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229" fontId="68" fillId="0" borderId="0" applyProtection="0"/>
    <xf numFmtId="229" fontId="68" fillId="0" borderId="0" applyProtection="0"/>
    <xf numFmtId="196"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6" fontId="68" fillId="0" borderId="0" applyFont="0" applyFill="0" applyBorder="0" applyAlignment="0" applyProtection="0"/>
    <xf numFmtId="165" fontId="68" fillId="0" borderId="0" applyFont="0" applyFill="0" applyBorder="0" applyAlignment="0" applyProtection="0"/>
    <xf numFmtId="41" fontId="40" fillId="0" borderId="0" applyFont="0" applyFill="0" applyBorder="0" applyAlignment="0" applyProtection="0"/>
    <xf numFmtId="164" fontId="6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2" fontId="123"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0" fontId="131" fillId="0" borderId="0" applyFont="0" applyFill="0" applyBorder="0" applyAlignment="0" applyProtection="0"/>
    <xf numFmtId="231" fontId="68" fillId="0" borderId="0" applyFont="0" applyFill="0" applyBorder="0" applyAlignment="0" applyProtection="0"/>
    <xf numFmtId="232" fontId="132" fillId="0" borderId="0" applyFont="0" applyFill="0" applyBorder="0" applyAlignment="0" applyProtection="0"/>
    <xf numFmtId="233" fontId="68" fillId="0" borderId="0" applyFont="0" applyFill="0" applyBorder="0" applyAlignment="0" applyProtection="0"/>
    <xf numFmtId="234" fontId="132" fillId="0" borderId="0" applyFont="0" applyFill="0" applyBorder="0" applyAlignment="0" applyProtection="0"/>
    <xf numFmtId="235" fontId="68"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167" fontId="40" fillId="0" borderId="0" applyFont="0" applyFill="0" applyBorder="0" applyAlignment="0" applyProtection="0"/>
    <xf numFmtId="236"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4"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237" fontId="40" fillId="0" borderId="0" applyFont="0" applyFill="0" applyBorder="0" applyAlignment="0" applyProtection="0"/>
    <xf numFmtId="43" fontId="40" fillId="0" borderId="0" applyFont="0" applyFill="0" applyBorder="0" applyAlignment="0" applyProtection="0"/>
    <xf numFmtId="238" fontId="40" fillId="0" borderId="0" applyFont="0" applyFill="0" applyBorder="0" applyAlignment="0" applyProtection="0"/>
    <xf numFmtId="16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38" fontId="40" fillId="0" borderId="0" applyFont="0" applyFill="0" applyBorder="0" applyAlignment="0" applyProtection="0"/>
    <xf numFmtId="239" fontId="40" fillId="0" borderId="0" applyFont="0" applyFill="0" applyBorder="0" applyAlignment="0" applyProtection="0"/>
    <xf numFmtId="239" fontId="40"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239" fontId="40" fillId="0" borderId="0" applyFont="0" applyFill="0" applyBorder="0" applyAlignment="0" applyProtection="0"/>
    <xf numFmtId="239"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34" fillId="0" borderId="0" applyFont="0" applyFill="0" applyBorder="0" applyAlignment="0" applyProtection="0"/>
    <xf numFmtId="43" fontId="40"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165" fontId="40" fillId="0" borderId="0" applyFont="0" applyFill="0" applyBorder="0" applyAlignment="0" applyProtection="0"/>
    <xf numFmtId="43" fontId="4" fillId="0" borderId="0" applyFont="0" applyFill="0" applyBorder="0" applyAlignment="0" applyProtection="0"/>
    <xf numFmtId="206" fontId="2" fillId="0" borderId="0" applyFont="0" applyFill="0" applyBorder="0" applyAlignment="0" applyProtection="0"/>
    <xf numFmtId="43" fontId="40" fillId="0" borderId="0" applyFont="0" applyFill="0" applyBorder="0" applyAlignment="0" applyProtection="0"/>
    <xf numFmtId="240" fontId="40" fillId="0" borderId="0" applyFont="0" applyFill="0" applyBorder="0" applyAlignment="0" applyProtection="0"/>
    <xf numFmtId="241" fontId="40" fillId="0" borderId="0" applyFont="0" applyFill="0" applyBorder="0" applyAlignment="0" applyProtection="0"/>
    <xf numFmtId="240" fontId="40" fillId="0" borderId="0" applyFont="0" applyFill="0" applyBorder="0" applyAlignment="0" applyProtection="0"/>
    <xf numFmtId="43" fontId="40"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242" fontId="2"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2" fillId="0" borderId="0" applyFont="0" applyFill="0" applyBorder="0" applyAlignment="0" applyProtection="0"/>
    <xf numFmtId="44" fontId="68" fillId="0" borderId="0" applyFont="0" applyFill="0" applyBorder="0" applyAlignment="0" applyProtection="0"/>
    <xf numFmtId="43" fontId="5" fillId="0" borderId="0" applyFont="0" applyFill="0" applyBorder="0" applyAlignment="0" applyProtection="0"/>
    <xf numFmtId="0" fontId="40" fillId="0" borderId="0" applyFont="0" applyFill="0" applyBorder="0" applyAlignment="0" applyProtection="0"/>
    <xf numFmtId="243" fontId="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68" fillId="0" borderId="0" applyFont="0" applyFill="0" applyBorder="0" applyAlignment="0" applyProtection="0"/>
    <xf numFmtId="244" fontId="89" fillId="0" borderId="0" applyFont="0" applyFill="0" applyBorder="0" applyAlignment="0" applyProtection="0"/>
    <xf numFmtId="43" fontId="40" fillId="0" borderId="0" applyFont="0" applyFill="0" applyBorder="0" applyAlignment="0" applyProtection="0"/>
    <xf numFmtId="243" fontId="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135" fillId="0" borderId="0" applyFont="0" applyFill="0" applyBorder="0" applyAlignment="0" applyProtection="0"/>
    <xf numFmtId="43" fontId="40" fillId="0" borderId="0" applyFont="0" applyFill="0" applyBorder="0" applyAlignment="0" applyProtection="0"/>
    <xf numFmtId="244" fontId="89" fillId="0" borderId="0" applyFont="0" applyFill="0" applyBorder="0" applyAlignment="0" applyProtection="0"/>
    <xf numFmtId="245" fontId="68" fillId="0" borderId="0" applyProtection="0"/>
    <xf numFmtId="244" fontId="89" fillId="0" borderId="0" applyFont="0" applyFill="0" applyBorder="0" applyAlignment="0" applyProtection="0"/>
    <xf numFmtId="167" fontId="68" fillId="0" borderId="0" applyFont="0" applyFill="0" applyBorder="0" applyAlignment="0" applyProtection="0"/>
    <xf numFmtId="167"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65" fontId="108" fillId="0" borderId="0" applyFont="0" applyFill="0" applyBorder="0" applyAlignment="0" applyProtection="0"/>
    <xf numFmtId="247" fontId="68"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7" fontId="68" fillId="0" borderId="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47" fontId="68" fillId="0" borderId="0" applyProtection="0"/>
    <xf numFmtId="43" fontId="1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68" fillId="0" borderId="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0" fontId="85"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3"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48" fontId="36" fillId="0" borderId="0" applyFont="0" applyFill="0" applyBorder="0" applyAlignment="0" applyProtection="0"/>
    <xf numFmtId="43" fontId="2" fillId="0" borderId="0" applyFont="0" applyFill="0" applyBorder="0" applyAlignment="0" applyProtection="0"/>
    <xf numFmtId="249" fontId="36" fillId="0" borderId="0" applyFont="0" applyFill="0" applyBorder="0" applyAlignment="0" applyProtection="0"/>
    <xf numFmtId="43" fontId="2"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65" fontId="40" fillId="0" borderId="0" applyFont="0" applyFill="0" applyBorder="0" applyAlignment="0" applyProtection="0"/>
    <xf numFmtId="247" fontId="68" fillId="0" borderId="0" applyProtection="0"/>
    <xf numFmtId="247" fontId="68"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3"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6" fontId="40" fillId="0" borderId="0" applyFont="0" applyFill="0" applyBorder="0" applyAlignment="0" applyProtection="0"/>
    <xf numFmtId="43" fontId="40" fillId="0" borderId="0" applyFont="0" applyFill="0" applyBorder="0" applyAlignment="0" applyProtection="0"/>
    <xf numFmtId="186" fontId="2" fillId="0" borderId="0" applyFont="0" applyFill="0" applyBorder="0" applyAlignment="0" applyProtection="0"/>
    <xf numFmtId="43" fontId="40" fillId="0" borderId="0" applyFont="0" applyFill="0" applyBorder="0" applyAlignment="0" applyProtection="0"/>
    <xf numFmtId="186" fontId="2" fillId="0" borderId="0" applyFont="0" applyFill="0" applyBorder="0" applyAlignment="0" applyProtection="0"/>
    <xf numFmtId="165" fontId="2" fillId="0" borderId="0" applyFont="0" applyFill="0" applyBorder="0" applyAlignment="0" applyProtection="0"/>
    <xf numFmtId="165" fontId="68" fillId="0" borderId="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0" fillId="0" borderId="0" applyFont="0" applyFill="0" applyBorder="0" applyAlignment="0" applyProtection="0"/>
    <xf numFmtId="165" fontId="68" fillId="0" borderId="0" applyFont="0" applyFill="0" applyBorder="0" applyAlignment="0" applyProtection="0"/>
    <xf numFmtId="43" fontId="133"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86" fontId="4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1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40" fillId="0" borderId="0" applyFont="0" applyFill="0" applyBorder="0" applyAlignment="0" applyProtection="0"/>
    <xf numFmtId="222" fontId="40" fillId="0" borderId="0" applyFont="0" applyFill="0" applyBorder="0" applyAlignment="0" applyProtection="0"/>
    <xf numFmtId="222" fontId="40" fillId="0" borderId="0" applyFont="0" applyFill="0" applyBorder="0" applyAlignment="0" applyProtection="0"/>
    <xf numFmtId="43" fontId="133" fillId="0" borderId="0" applyFont="0" applyFill="0" applyBorder="0" applyAlignment="0" applyProtection="0"/>
    <xf numFmtId="171" fontId="40" fillId="0" borderId="0" applyFont="0" applyFill="0" applyBorder="0" applyAlignment="0" applyProtection="0"/>
    <xf numFmtId="43" fontId="40" fillId="0" borderId="0" applyFont="0" applyFill="0" applyBorder="0" applyAlignment="0" applyProtection="0"/>
    <xf numFmtId="165" fontId="40" fillId="0" borderId="0" applyFont="0" applyFill="0" applyBorder="0" applyAlignment="0" applyProtection="0"/>
    <xf numFmtId="43" fontId="40" fillId="0" borderId="0" applyFont="0" applyFill="0" applyBorder="0" applyAlignment="0" applyProtection="0"/>
    <xf numFmtId="250" fontId="30"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68"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pplyNumberFormat="0" applyFill="0" applyBorder="0" applyAlignment="0" applyProtection="0"/>
    <xf numFmtId="0" fontId="136" fillId="0" borderId="0">
      <alignment horizontal="center"/>
    </xf>
    <xf numFmtId="0" fontId="137" fillId="0" borderId="0" applyNumberFormat="0" applyAlignment="0">
      <alignment horizontal="left"/>
    </xf>
    <xf numFmtId="185" fontId="138" fillId="0" borderId="0" applyFont="0" applyFill="0" applyBorder="0" applyAlignment="0" applyProtection="0"/>
    <xf numFmtId="251" fontId="139" fillId="0" borderId="0" applyFill="0" applyBorder="0" applyProtection="0"/>
    <xf numFmtId="252" fontId="131" fillId="0" borderId="0" applyFont="0" applyFill="0" applyBorder="0" applyAlignment="0" applyProtection="0"/>
    <xf numFmtId="253" fontId="30" fillId="0" borderId="0" applyFill="0" applyBorder="0" applyProtection="0"/>
    <xf numFmtId="253" fontId="30" fillId="0" borderId="11" applyFill="0" applyProtection="0"/>
    <xf numFmtId="253" fontId="30" fillId="0" borderId="22" applyFill="0" applyProtection="0"/>
    <xf numFmtId="254" fontId="118" fillId="0" borderId="0" applyFont="0" applyFill="0" applyBorder="0" applyAlignment="0" applyProtection="0"/>
    <xf numFmtId="255" fontId="140" fillId="0" borderId="0" applyFont="0" applyFill="0" applyBorder="0" applyAlignment="0" applyProtection="0"/>
    <xf numFmtId="256"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7" fontId="2" fillId="0" borderId="0" applyFont="0" applyFill="0" applyBorder="0" applyAlignment="0" applyProtection="0"/>
    <xf numFmtId="258" fontId="140" fillId="0" borderId="0" applyFont="0" applyFill="0" applyBorder="0" applyAlignment="0" applyProtection="0"/>
    <xf numFmtId="214" fontId="123"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59" fontId="132" fillId="0" borderId="0" applyFont="0" applyFill="0" applyBorder="0" applyAlignment="0" applyProtection="0"/>
    <xf numFmtId="260" fontId="68" fillId="0" borderId="0" applyFont="0" applyFill="0" applyBorder="0" applyAlignment="0" applyProtection="0"/>
    <xf numFmtId="261" fontId="132" fillId="0" borderId="0" applyFont="0" applyFill="0" applyBorder="0" applyAlignment="0" applyProtection="0"/>
    <xf numFmtId="262" fontId="132" fillId="0" borderId="0" applyFont="0" applyFill="0" applyBorder="0" applyAlignment="0" applyProtection="0"/>
    <xf numFmtId="263" fontId="68" fillId="0" borderId="0" applyFont="0" applyFill="0" applyBorder="0" applyAlignment="0" applyProtection="0"/>
    <xf numFmtId="264" fontId="132" fillId="0" borderId="0" applyFont="0" applyFill="0" applyBorder="0" applyAlignment="0" applyProtection="0"/>
    <xf numFmtId="265" fontId="132" fillId="0" borderId="0" applyFont="0" applyFill="0" applyBorder="0" applyAlignment="0" applyProtection="0"/>
    <xf numFmtId="266" fontId="68" fillId="0" borderId="0" applyFont="0" applyFill="0" applyBorder="0" applyAlignment="0" applyProtection="0"/>
    <xf numFmtId="267" fontId="132" fillId="0" borderId="0" applyFont="0" applyFill="0" applyBorder="0" applyAlignment="0" applyProtection="0"/>
    <xf numFmtId="44" fontId="40"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269"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1" fontId="68" fillId="0" borderId="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0" fontId="2" fillId="0" borderId="0" applyFont="0" applyFill="0" applyBorder="0" applyAlignment="0" applyProtection="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applyProtection="0"/>
    <xf numFmtId="272" fontId="2" fillId="0" borderId="0"/>
    <xf numFmtId="272" fontId="2" fillId="0" borderId="0"/>
    <xf numFmtId="272" fontId="2" fillId="0" borderId="0"/>
    <xf numFmtId="272" fontId="2" fillId="0" borderId="0"/>
    <xf numFmtId="272" fontId="2" fillId="0" borderId="0"/>
    <xf numFmtId="272" fontId="2" fillId="0" borderId="0"/>
    <xf numFmtId="272" fontId="2" fillId="0" borderId="0"/>
    <xf numFmtId="0" fontId="141" fillId="24" borderId="23" applyNumberFormat="0" applyAlignment="0" applyProtection="0"/>
    <xf numFmtId="171" fontId="92" fillId="0" borderId="0" applyFont="0" applyFill="0" applyBorder="0" applyAlignment="0" applyProtection="0"/>
    <xf numFmtId="1" fontId="142" fillId="0" borderId="7" applyBorder="0"/>
    <xf numFmtId="273" fontId="46" fillId="0" borderId="24"/>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8"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84" fillId="0" borderId="0" applyFill="0" applyBorder="0" applyAlignment="0"/>
    <xf numFmtId="14" fontId="83" fillId="0" borderId="0" applyFill="0" applyBorder="0" applyAlignment="0"/>
    <xf numFmtId="0" fontId="89" fillId="0" borderId="0" applyProtection="0"/>
    <xf numFmtId="3" fontId="143" fillId="0" borderId="8">
      <alignment horizontal="left" vertical="top" wrapText="1"/>
    </xf>
    <xf numFmtId="43" fontId="133" fillId="0" borderId="0" applyFont="0" applyFill="0" applyBorder="0" applyAlignment="0" applyProtection="0"/>
    <xf numFmtId="274" fontId="30" fillId="0" borderId="0" applyFill="0" applyBorder="0" applyProtection="0"/>
    <xf numFmtId="274" fontId="30" fillId="0" borderId="11" applyFill="0" applyProtection="0"/>
    <xf numFmtId="274" fontId="30" fillId="0" borderId="22" applyFill="0" applyProtection="0"/>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275" fontId="2" fillId="0" borderId="25">
      <alignment vertical="center"/>
    </xf>
    <xf numFmtId="0" fontId="2" fillId="0" borderId="0" applyFont="0" applyFill="0" applyBorder="0" applyAlignment="0" applyProtection="0"/>
    <xf numFmtId="0" fontId="2" fillId="0" borderId="0" applyFont="0" applyFill="0" applyBorder="0" applyAlignment="0" applyProtection="0"/>
    <xf numFmtId="276" fontId="46" fillId="0" borderId="0"/>
    <xf numFmtId="277" fontId="70" fillId="0" borderId="2"/>
    <xf numFmtId="277" fontId="70" fillId="0" borderId="2"/>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applyProtection="0"/>
    <xf numFmtId="242" fontId="2" fillId="0" borderId="0"/>
    <xf numFmtId="242" fontId="2" fillId="0" borderId="0"/>
    <xf numFmtId="242" fontId="2" fillId="0" borderId="0"/>
    <xf numFmtId="242" fontId="2" fillId="0" borderId="0"/>
    <xf numFmtId="242" fontId="2" fillId="0" borderId="0"/>
    <xf numFmtId="242" fontId="2" fillId="0" borderId="0"/>
    <xf numFmtId="242" fontId="2" fillId="0" borderId="0"/>
    <xf numFmtId="278" fontId="70" fillId="0" borderId="0"/>
    <xf numFmtId="164" fontId="144" fillId="0" borderId="0" applyFont="0" applyFill="0" applyBorder="0" applyAlignment="0" applyProtection="0"/>
    <xf numFmtId="165" fontId="144" fillId="0" borderId="0" applyFont="0" applyFill="0" applyBorder="0" applyAlignment="0" applyProtection="0"/>
    <xf numFmtId="164" fontId="144" fillId="0" borderId="0" applyFont="0" applyFill="0" applyBorder="0" applyAlignment="0" applyProtection="0"/>
    <xf numFmtId="41"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196" fontId="144"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164" fontId="144" fillId="0" borderId="0" applyFont="0" applyFill="0" applyBorder="0" applyAlignment="0" applyProtection="0"/>
    <xf numFmtId="164" fontId="144" fillId="0" borderId="0" applyFont="0" applyFill="0" applyBorder="0" applyAlignment="0" applyProtection="0"/>
    <xf numFmtId="279" fontId="103" fillId="0" borderId="0" applyFont="0" applyFill="0" applyBorder="0" applyAlignment="0" applyProtection="0"/>
    <xf numFmtId="279" fontId="103" fillId="0" borderId="0" applyFont="0" applyFill="0" applyBorder="0" applyAlignment="0" applyProtection="0"/>
    <xf numFmtId="280" fontId="46" fillId="0" borderId="0" applyFont="0" applyFill="0" applyBorder="0" applyAlignment="0" applyProtection="0"/>
    <xf numFmtId="280"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166" fontId="144" fillId="0" borderId="0" applyFont="0" applyFill="0" applyBorder="0" applyAlignment="0" applyProtection="0"/>
    <xf numFmtId="41" fontId="144" fillId="0" borderId="0" applyFont="0" applyFill="0" applyBorder="0" applyAlignment="0" applyProtection="0"/>
    <xf numFmtId="166" fontId="144" fillId="0" borderId="0" applyFont="0" applyFill="0" applyBorder="0" applyAlignment="0" applyProtection="0"/>
    <xf numFmtId="166" fontId="144" fillId="0" borderId="0" applyFont="0" applyFill="0" applyBorder="0" applyAlignment="0" applyProtection="0"/>
    <xf numFmtId="166" fontId="144" fillId="0" borderId="0" applyFont="0" applyFill="0" applyBorder="0" applyAlignment="0" applyProtection="0"/>
    <xf numFmtId="166" fontId="144" fillId="0" borderId="0" applyFont="0" applyFill="0" applyBorder="0" applyAlignment="0" applyProtection="0"/>
    <xf numFmtId="41" fontId="144" fillId="0" borderId="0" applyFont="0" applyFill="0" applyBorder="0" applyAlignment="0" applyProtection="0"/>
    <xf numFmtId="164" fontId="144" fillId="0" borderId="0" applyFont="0" applyFill="0" applyBorder="0" applyAlignment="0" applyProtection="0"/>
    <xf numFmtId="41" fontId="144" fillId="0" borderId="0" applyFont="0" applyFill="0" applyBorder="0" applyAlignment="0" applyProtection="0"/>
    <xf numFmtId="164" fontId="144" fillId="0" borderId="0" applyFont="0" applyFill="0" applyBorder="0" applyAlignment="0" applyProtection="0"/>
    <xf numFmtId="41" fontId="144" fillId="0" borderId="0" applyFont="0" applyFill="0" applyBorder="0" applyAlignment="0" applyProtection="0"/>
    <xf numFmtId="41" fontId="144" fillId="0" borderId="0" applyFont="0" applyFill="0" applyBorder="0" applyAlignment="0" applyProtection="0"/>
    <xf numFmtId="166" fontId="144" fillId="0" borderId="0" applyFont="0" applyFill="0" applyBorder="0" applyAlignment="0" applyProtection="0"/>
    <xf numFmtId="166" fontId="144" fillId="0" borderId="0" applyFont="0" applyFill="0" applyBorder="0" applyAlignment="0" applyProtection="0"/>
    <xf numFmtId="41" fontId="144" fillId="0" borderId="0" applyFont="0" applyFill="0" applyBorder="0" applyAlignment="0" applyProtection="0"/>
    <xf numFmtId="165" fontId="144" fillId="0" borderId="0" applyFont="0" applyFill="0" applyBorder="0" applyAlignment="0" applyProtection="0"/>
    <xf numFmtId="43"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186" fontId="144"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165" fontId="144" fillId="0" borderId="0" applyFont="0" applyFill="0" applyBorder="0" applyAlignment="0" applyProtection="0"/>
    <xf numFmtId="165" fontId="144" fillId="0" borderId="0" applyFont="0" applyFill="0" applyBorder="0" applyAlignment="0" applyProtection="0"/>
    <xf numFmtId="282" fontId="103" fillId="0" borderId="0" applyFont="0" applyFill="0" applyBorder="0" applyAlignment="0" applyProtection="0"/>
    <xf numFmtId="282" fontId="103"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83" fontId="46" fillId="0" borderId="0" applyFont="0" applyFill="0" applyBorder="0" applyAlignment="0" applyProtection="0"/>
    <xf numFmtId="283" fontId="46"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167" fontId="144" fillId="0" borderId="0" applyFont="0" applyFill="0" applyBorder="0" applyAlignment="0" applyProtection="0"/>
    <xf numFmtId="43"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43" fontId="144" fillId="0" borderId="0" applyFont="0" applyFill="0" applyBorder="0" applyAlignment="0" applyProtection="0"/>
    <xf numFmtId="165" fontId="144" fillId="0" borderId="0" applyFont="0" applyFill="0" applyBorder="0" applyAlignment="0" applyProtection="0"/>
    <xf numFmtId="43" fontId="144" fillId="0" borderId="0" applyFont="0" applyFill="0" applyBorder="0" applyAlignment="0" applyProtection="0"/>
    <xf numFmtId="165"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167" fontId="144" fillId="0" borderId="0" applyFont="0" applyFill="0" applyBorder="0" applyAlignment="0" applyProtection="0"/>
    <xf numFmtId="167" fontId="144" fillId="0" borderId="0" applyFont="0" applyFill="0" applyBorder="0" applyAlignment="0" applyProtection="0"/>
    <xf numFmtId="43" fontId="144" fillId="0" borderId="0" applyFont="0" applyFill="0" applyBorder="0" applyAlignment="0" applyProtection="0"/>
    <xf numFmtId="3" fontId="46" fillId="0" borderId="0" applyFont="0" applyBorder="0" applyAlignment="0"/>
    <xf numFmtId="0" fontId="10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22" fontId="12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0" fontId="146" fillId="0" borderId="0" applyNumberFormat="0" applyAlignment="0">
      <alignment horizontal="left"/>
    </xf>
    <xf numFmtId="0" fontId="147" fillId="0" borderId="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0" fontId="148" fillId="0" borderId="0"/>
    <xf numFmtId="0" fontId="149" fillId="0" borderId="0" applyNumberFormat="0" applyFill="0" applyBorder="0" applyAlignment="0" applyProtection="0"/>
    <xf numFmtId="3" fontId="46"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68"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50" fillId="0" borderId="0" applyNumberFormat="0" applyFill="0" applyBorder="0" applyAlignment="0" applyProtection="0"/>
    <xf numFmtId="0" fontId="151" fillId="0" borderId="0" applyNumberFormat="0" applyFill="0" applyBorder="0" applyProtection="0">
      <alignment vertical="center"/>
    </xf>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Alignment="0" applyProtection="0"/>
    <xf numFmtId="285" fontId="156" fillId="0" borderId="26" applyNumberFormat="0" applyFill="0" applyBorder="0" applyAlignment="0" applyProtection="0"/>
    <xf numFmtId="0" fontId="157" fillId="0" borderId="0" applyNumberFormat="0" applyFill="0" applyBorder="0" applyAlignment="0" applyProtection="0"/>
    <xf numFmtId="0" fontId="158" fillId="7" borderId="0" applyNumberFormat="0" applyBorder="0" applyAlignment="0" applyProtection="0"/>
    <xf numFmtId="38" fontId="159" fillId="3"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3"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38" fontId="159" fillId="2" borderId="0" applyNumberFormat="0" applyBorder="0" applyAlignment="0" applyProtection="0"/>
    <xf numFmtId="286" fontId="160" fillId="3" borderId="0" applyBorder="0" applyProtection="0"/>
    <xf numFmtId="0" fontId="161" fillId="0" borderId="0">
      <alignment vertical="top" wrapText="1"/>
    </xf>
    <xf numFmtId="0" fontId="162" fillId="0" borderId="17" applyNumberFormat="0" applyFill="0" applyBorder="0" applyAlignment="0" applyProtection="0">
      <alignment horizontal="center" vertical="center"/>
    </xf>
    <xf numFmtId="0" fontId="163" fillId="0" borderId="0" applyNumberFormat="0" applyFont="0" applyBorder="0" applyAlignment="0">
      <alignment horizontal="left" vertical="center"/>
    </xf>
    <xf numFmtId="287" fontId="118" fillId="0" borderId="0" applyFont="0" applyFill="0" applyBorder="0" applyAlignment="0" applyProtection="0"/>
    <xf numFmtId="0" fontId="164" fillId="25" borderId="0"/>
    <xf numFmtId="0" fontId="165" fillId="0" borderId="0">
      <alignment horizontal="left"/>
    </xf>
    <xf numFmtId="0" fontId="166" fillId="0" borderId="0">
      <alignment horizontal="left"/>
    </xf>
    <xf numFmtId="0" fontId="81" fillId="0" borderId="27" applyNumberFormat="0" applyAlignment="0" applyProtection="0">
      <alignment horizontal="left" vertical="center"/>
    </xf>
    <xf numFmtId="0" fontId="81" fillId="0" borderId="27" applyNumberFormat="0" applyAlignment="0" applyProtection="0">
      <alignment horizontal="left" vertical="center"/>
    </xf>
    <xf numFmtId="0" fontId="81" fillId="0" borderId="4">
      <alignment horizontal="left" vertical="center"/>
    </xf>
    <xf numFmtId="0" fontId="81" fillId="0" borderId="4">
      <alignment horizontal="left" vertical="center"/>
    </xf>
    <xf numFmtId="14" fontId="167" fillId="26" borderId="28">
      <alignment horizontal="center" vertical="center" wrapText="1"/>
    </xf>
    <xf numFmtId="0" fontId="168" fillId="0" borderId="29" applyNumberFormat="0" applyFill="0" applyAlignment="0" applyProtection="0"/>
    <xf numFmtId="0" fontId="169" fillId="0" borderId="30" applyNumberFormat="0" applyFill="0" applyAlignment="0" applyProtection="0"/>
    <xf numFmtId="0" fontId="170" fillId="0" borderId="31" applyNumberFormat="0" applyFill="0" applyAlignment="0" applyProtection="0"/>
    <xf numFmtId="0" fontId="170" fillId="0" borderId="0" applyNumberFormat="0" applyFill="0" applyBorder="0" applyAlignment="0" applyProtection="0"/>
    <xf numFmtId="0" fontId="127" fillId="0" borderId="0" applyFill="0" applyAlignment="0" applyProtection="0">
      <protection locked="0"/>
    </xf>
    <xf numFmtId="0" fontId="127" fillId="0" borderId="1" applyFill="0" applyAlignment="0" applyProtection="0">
      <protection locked="0"/>
    </xf>
    <xf numFmtId="0" fontId="171" fillId="0" borderId="0" applyProtection="0"/>
    <xf numFmtId="0" fontId="81" fillId="0" borderId="0" applyProtection="0"/>
    <xf numFmtId="0" fontId="172" fillId="0" borderId="28">
      <alignment horizontal="center"/>
    </xf>
    <xf numFmtId="0" fontId="172" fillId="0" borderId="0">
      <alignment horizontal="center"/>
    </xf>
    <xf numFmtId="5" fontId="173" fillId="27" borderId="2" applyNumberFormat="0" applyAlignment="0">
      <alignment horizontal="left" vertical="top"/>
    </xf>
    <xf numFmtId="5" fontId="173" fillId="27" borderId="2" applyNumberFormat="0" applyAlignment="0">
      <alignment horizontal="left" vertical="top"/>
    </xf>
    <xf numFmtId="288" fontId="173" fillId="27" borderId="2" applyNumberFormat="0" applyAlignment="0">
      <alignment horizontal="left" vertical="top"/>
    </xf>
    <xf numFmtId="49" fontId="174" fillId="0" borderId="2">
      <alignment vertical="center"/>
    </xf>
    <xf numFmtId="49" fontId="174" fillId="0" borderId="2">
      <alignment vertical="center"/>
    </xf>
    <xf numFmtId="0" fontId="30" fillId="0" borderId="0"/>
    <xf numFmtId="164" fontId="46" fillId="0" borderId="0" applyFont="0" applyFill="0" applyBorder="0" applyAlignment="0" applyProtection="0"/>
    <xf numFmtId="38" fontId="85"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89" fontId="175" fillId="0" borderId="0" applyFont="0" applyFill="0" applyBorder="0" applyAlignment="0" applyProtection="0"/>
    <xf numFmtId="10" fontId="159" fillId="28"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8" borderId="2" applyNumberFormat="0" applyBorder="0" applyAlignment="0" applyProtection="0"/>
    <xf numFmtId="10" fontId="159" fillId="28"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10" fontId="159" fillId="2" borderId="2" applyNumberFormat="0" applyBorder="0" applyAlignment="0" applyProtection="0"/>
    <xf numFmtId="0" fontId="176" fillId="10" borderId="21" applyNumberFormat="0" applyAlignment="0" applyProtection="0"/>
    <xf numFmtId="0" fontId="176" fillId="10" borderId="21" applyNumberFormat="0" applyAlignment="0" applyProtection="0"/>
    <xf numFmtId="0" fontId="176" fillId="10" borderId="21" applyNumberFormat="0" applyAlignment="0" applyProtection="0"/>
    <xf numFmtId="0" fontId="176" fillId="10" borderId="21" applyNumberFormat="0" applyAlignment="0" applyProtection="0"/>
    <xf numFmtId="0" fontId="176" fillId="10" borderId="21" applyNumberFormat="0" applyAlignment="0" applyProtection="0"/>
    <xf numFmtId="0" fontId="176" fillId="10" borderId="21" applyNumberFormat="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64" fontId="46" fillId="0" borderId="0" applyFont="0" applyFill="0" applyBorder="0" applyAlignment="0" applyProtection="0"/>
    <xf numFmtId="0" fontId="46" fillId="0" borderId="0"/>
    <xf numFmtId="0" fontId="112" fillId="0" borderId="32">
      <alignment horizontal="centerContinuous"/>
    </xf>
    <xf numFmtId="0" fontId="85" fillId="0" borderId="0"/>
    <xf numFmtId="0" fontId="30" fillId="0" borderId="0" applyNumberFormat="0" applyFont="0" applyFill="0" applyBorder="0" applyProtection="0">
      <alignment horizontal="left" vertical="center"/>
    </xf>
    <xf numFmtId="0" fontId="85" fillId="0" borderId="0"/>
    <xf numFmtId="0" fontId="10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22" fontId="12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0" fontId="180" fillId="0" borderId="33" applyNumberFormat="0" applyFill="0" applyAlignment="0" applyProtection="0"/>
    <xf numFmtId="3" fontId="181" fillId="0" borderId="8" applyNumberFormat="0" applyAlignment="0">
      <alignment horizontal="center" vertical="center"/>
    </xf>
    <xf numFmtId="3" fontId="97" fillId="0" borderId="8" applyNumberFormat="0" applyAlignment="0">
      <alignment horizontal="center" vertical="center"/>
    </xf>
    <xf numFmtId="3" fontId="173" fillId="0" borderId="8" applyNumberFormat="0" applyAlignment="0">
      <alignment horizontal="center" vertical="center"/>
    </xf>
    <xf numFmtId="273" fontId="182" fillId="0" borderId="34" applyNumberFormat="0" applyFont="0" applyFill="0" applyBorder="0">
      <alignment horizontal="center"/>
    </xf>
    <xf numFmtId="273" fontId="182" fillId="0" borderId="34" applyNumberFormat="0" applyFont="0" applyFill="0" applyBorder="0">
      <alignment horizontal="center"/>
    </xf>
    <xf numFmtId="38" fontId="85" fillId="0" borderId="0" applyFont="0" applyFill="0" applyBorder="0" applyAlignment="0" applyProtection="0"/>
    <xf numFmtId="40" fontId="85" fillId="0" borderId="0" applyFont="0" applyFill="0" applyBorder="0" applyAlignment="0" applyProtection="0"/>
    <xf numFmtId="164" fontId="103" fillId="0" borderId="0" applyFont="0" applyFill="0" applyBorder="0" applyAlignment="0" applyProtection="0"/>
    <xf numFmtId="165" fontId="103" fillId="0" borderId="0" applyFont="0" applyFill="0" applyBorder="0" applyAlignment="0" applyProtection="0"/>
    <xf numFmtId="0" fontId="183" fillId="0" borderId="28"/>
    <xf numFmtId="0" fontId="184" fillId="0" borderId="28"/>
    <xf numFmtId="290" fontId="103" fillId="0" borderId="34"/>
    <xf numFmtId="290" fontId="103" fillId="0" borderId="34"/>
    <xf numFmtId="291" fontId="185" fillId="0" borderId="34"/>
    <xf numFmtId="292" fontId="108" fillId="0" borderId="0" applyFont="0" applyFill="0" applyBorder="0" applyAlignment="0" applyProtection="0"/>
    <xf numFmtId="293" fontId="108" fillId="0" borderId="0" applyFont="0" applyFill="0" applyBorder="0" applyAlignment="0" applyProtection="0"/>
    <xf numFmtId="294" fontId="103" fillId="0" borderId="0" applyFont="0" applyFill="0" applyBorder="0" applyAlignment="0" applyProtection="0"/>
    <xf numFmtId="295" fontId="103" fillId="0" borderId="0" applyFont="0" applyFill="0" applyBorder="0" applyAlignment="0" applyProtection="0"/>
    <xf numFmtId="0" fontId="89" fillId="0" borderId="0" applyNumberFormat="0" applyFont="0" applyFill="0" applyAlignment="0"/>
    <xf numFmtId="0" fontId="186" fillId="29" borderId="0" applyNumberFormat="0" applyBorder="0" applyAlignment="0" applyProtection="0"/>
    <xf numFmtId="0" fontId="118" fillId="0" borderId="2"/>
    <xf numFmtId="0" fontId="30" fillId="0" borderId="0"/>
    <xf numFmtId="37" fontId="187" fillId="0" borderId="0"/>
    <xf numFmtId="37" fontId="187" fillId="0" borderId="0"/>
    <xf numFmtId="37" fontId="187" fillId="0" borderId="0"/>
    <xf numFmtId="0" fontId="188" fillId="0" borderId="2" applyNumberFormat="0" applyFont="0" applyFill="0" applyBorder="0" applyAlignment="0">
      <alignment horizontal="center"/>
    </xf>
    <xf numFmtId="0" fontId="188" fillId="0" borderId="2" applyNumberFormat="0" applyFont="0" applyFill="0" applyBorder="0" applyAlignment="0">
      <alignment horizontal="center"/>
    </xf>
    <xf numFmtId="296" fontId="189" fillId="0" borderId="0"/>
    <xf numFmtId="0" fontId="190" fillId="0" borderId="0"/>
    <xf numFmtId="0" fontId="2" fillId="0" borderId="0"/>
    <xf numFmtId="0" fontId="191" fillId="0" borderId="0"/>
    <xf numFmtId="0" fontId="192" fillId="0" borderId="0"/>
    <xf numFmtId="0" fontId="40" fillId="0" borderId="0"/>
    <xf numFmtId="0" fontId="193" fillId="0" borderId="0"/>
    <xf numFmtId="0" fontId="2" fillId="0" borderId="0"/>
    <xf numFmtId="0" fontId="194" fillId="0" borderId="0"/>
    <xf numFmtId="0" fontId="2" fillId="0" borderId="0"/>
    <xf numFmtId="0" fontId="103" fillId="0" borderId="0"/>
    <xf numFmtId="0" fontId="2" fillId="0" borderId="0"/>
    <xf numFmtId="0" fontId="2" fillId="0" borderId="0"/>
    <xf numFmtId="0" fontId="36" fillId="0" borderId="0"/>
    <xf numFmtId="0" fontId="4" fillId="0" borderId="0"/>
    <xf numFmtId="0" fontId="4" fillId="0" borderId="0"/>
    <xf numFmtId="0" fontId="4" fillId="0" borderId="0"/>
    <xf numFmtId="0" fontId="92" fillId="0" borderId="0"/>
    <xf numFmtId="0" fontId="40" fillId="0" borderId="0"/>
    <xf numFmtId="0" fontId="193" fillId="0" borderId="0"/>
    <xf numFmtId="0" fontId="2" fillId="0" borderId="0"/>
    <xf numFmtId="0" fontId="40" fillId="0" borderId="0"/>
    <xf numFmtId="0" fontId="195" fillId="0" borderId="0"/>
    <xf numFmtId="0" fontId="103" fillId="0" borderId="0"/>
    <xf numFmtId="0" fontId="40" fillId="0" borderId="0"/>
    <xf numFmtId="0" fontId="2" fillId="0" borderId="0"/>
    <xf numFmtId="0" fontId="36" fillId="0" borderId="0"/>
    <xf numFmtId="0" fontId="89" fillId="0" borderId="0"/>
    <xf numFmtId="0" fontId="68" fillId="0" borderId="0"/>
    <xf numFmtId="0" fontId="2" fillId="0" borderId="0"/>
    <xf numFmtId="0" fontId="4" fillId="0" borderId="0"/>
    <xf numFmtId="0" fontId="4" fillId="0" borderId="0"/>
    <xf numFmtId="0" fontId="4" fillId="0" borderId="0"/>
    <xf numFmtId="0" fontId="4" fillId="0" borderId="0"/>
    <xf numFmtId="0" fontId="68" fillId="0" borderId="0" applyProtection="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68" fillId="0" borderId="0"/>
    <xf numFmtId="0" fontId="2" fillId="0" borderId="0"/>
    <xf numFmtId="0" fontId="2" fillId="0" borderId="0"/>
    <xf numFmtId="0" fontId="40" fillId="0" borderId="0"/>
    <xf numFmtId="0" fontId="196" fillId="0" borderId="0"/>
    <xf numFmtId="0" fontId="2" fillId="0" borderId="0"/>
    <xf numFmtId="0" fontId="2" fillId="0" borderId="0"/>
    <xf numFmtId="0" fontId="36" fillId="0" borderId="0"/>
    <xf numFmtId="0" fontId="40" fillId="0" borderId="0"/>
    <xf numFmtId="0" fontId="36" fillId="0" borderId="0"/>
    <xf numFmtId="0" fontId="40" fillId="0" borderId="0"/>
    <xf numFmtId="0" fontId="36" fillId="0" borderId="0"/>
    <xf numFmtId="0" fontId="70" fillId="0" borderId="0"/>
    <xf numFmtId="0" fontId="36" fillId="0" borderId="0"/>
    <xf numFmtId="0" fontId="40" fillId="0" borderId="0"/>
    <xf numFmtId="0" fontId="40"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6" fillId="0" borderId="0"/>
    <xf numFmtId="0" fontId="36" fillId="0" borderId="0"/>
    <xf numFmtId="0" fontId="40" fillId="0" borderId="0"/>
    <xf numFmtId="0" fontId="196" fillId="0" borderId="0"/>
    <xf numFmtId="0" fontId="196" fillId="0" borderId="0"/>
    <xf numFmtId="0" fontId="196" fillId="0" borderId="0"/>
    <xf numFmtId="0" fontId="194" fillId="0" borderId="0"/>
    <xf numFmtId="0" fontId="68" fillId="0" borderId="0" applyProtection="0"/>
    <xf numFmtId="0" fontId="4" fillId="0" borderId="0"/>
    <xf numFmtId="0" fontId="30" fillId="0" borderId="0"/>
    <xf numFmtId="0" fontId="40" fillId="0" borderId="0"/>
    <xf numFmtId="0" fontId="40" fillId="0" borderId="0"/>
    <xf numFmtId="0" fontId="197" fillId="0" borderId="0"/>
    <xf numFmtId="0" fontId="40" fillId="0" borderId="0"/>
    <xf numFmtId="0" fontId="40" fillId="0" borderId="0"/>
    <xf numFmtId="0" fontId="46" fillId="0" borderId="0"/>
    <xf numFmtId="0" fontId="36" fillId="0" borderId="0"/>
    <xf numFmtId="0" fontId="40" fillId="0" borderId="0"/>
    <xf numFmtId="0" fontId="36" fillId="0" borderId="0"/>
    <xf numFmtId="0" fontId="135" fillId="0" borderId="0"/>
    <xf numFmtId="0" fontId="36" fillId="0" borderId="0"/>
    <xf numFmtId="0" fontId="135" fillId="0" borderId="0"/>
    <xf numFmtId="0" fontId="36" fillId="0" borderId="0"/>
    <xf numFmtId="0" fontId="135" fillId="0" borderId="0"/>
    <xf numFmtId="0" fontId="36" fillId="0" borderId="0"/>
    <xf numFmtId="0" fontId="135" fillId="0" borderId="0"/>
    <xf numFmtId="0" fontId="36" fillId="0" borderId="0"/>
    <xf numFmtId="0" fontId="70" fillId="0" borderId="0"/>
    <xf numFmtId="0" fontId="40" fillId="0" borderId="0"/>
    <xf numFmtId="0" fontId="196" fillId="0" borderId="0"/>
    <xf numFmtId="0" fontId="2" fillId="0" borderId="0"/>
    <xf numFmtId="0" fontId="196" fillId="0" borderId="0"/>
    <xf numFmtId="0" fontId="2" fillId="0" borderId="0"/>
    <xf numFmtId="0" fontId="68" fillId="0" borderId="0"/>
    <xf numFmtId="0" fontId="68" fillId="0" borderId="0" applyProtection="0"/>
    <xf numFmtId="0" fontId="68" fillId="0" borderId="0"/>
    <xf numFmtId="0" fontId="68" fillId="0" borderId="0" applyProtection="0"/>
    <xf numFmtId="0" fontId="2" fillId="0" borderId="0"/>
    <xf numFmtId="0" fontId="68" fillId="0" borderId="0" applyProtection="0"/>
    <xf numFmtId="0" fontId="89" fillId="0" borderId="0"/>
    <xf numFmtId="0" fontId="2" fillId="0" borderId="0"/>
    <xf numFmtId="0" fontId="68" fillId="0" borderId="0" applyProtection="0"/>
    <xf numFmtId="0" fontId="68" fillId="0" borderId="0"/>
    <xf numFmtId="0" fontId="89" fillId="0" borderId="0"/>
    <xf numFmtId="0" fontId="68" fillId="0" borderId="0" applyProtection="0"/>
    <xf numFmtId="0" fontId="89" fillId="0" borderId="0"/>
    <xf numFmtId="0" fontId="68" fillId="0" borderId="0" applyProtection="0"/>
    <xf numFmtId="0" fontId="40" fillId="0" borderId="0"/>
    <xf numFmtId="0" fontId="68" fillId="0" borderId="0" applyProtection="0"/>
    <xf numFmtId="0" fontId="2" fillId="0" borderId="0"/>
    <xf numFmtId="0" fontId="198" fillId="0" borderId="0"/>
    <xf numFmtId="0" fontId="40" fillId="0" borderId="0"/>
    <xf numFmtId="0" fontId="2" fillId="0" borderId="0"/>
    <xf numFmtId="0" fontId="193"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 fillId="0" borderId="0"/>
    <xf numFmtId="0" fontId="196" fillId="0" borderId="0"/>
    <xf numFmtId="0" fontId="2" fillId="0" borderId="0"/>
    <xf numFmtId="0" fontId="108" fillId="0" borderId="0"/>
    <xf numFmtId="0" fontId="108" fillId="0" borderId="0" applyProtection="0"/>
    <xf numFmtId="0" fontId="40" fillId="0" borderId="0" applyProtection="0"/>
    <xf numFmtId="0" fontId="4" fillId="0" borderId="0"/>
    <xf numFmtId="0" fontId="4" fillId="0" borderId="0"/>
    <xf numFmtId="0" fontId="4" fillId="0" borderId="0"/>
    <xf numFmtId="0" fontId="4" fillId="0" borderId="0"/>
    <xf numFmtId="0" fontId="4" fillId="0" borderId="0"/>
    <xf numFmtId="0" fontId="103" fillId="0" borderId="0"/>
    <xf numFmtId="0" fontId="2" fillId="0" borderId="0"/>
    <xf numFmtId="0" fontId="108"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4" fillId="0" borderId="0"/>
    <xf numFmtId="0" fontId="4" fillId="0" borderId="0"/>
    <xf numFmtId="0" fontId="68" fillId="0" borderId="0"/>
    <xf numFmtId="0" fontId="199" fillId="0" borderId="0"/>
    <xf numFmtId="0" fontId="68" fillId="0" borderId="0"/>
    <xf numFmtId="0" fontId="68" fillId="0" borderId="0"/>
    <xf numFmtId="0" fontId="68" fillId="0" borderId="0"/>
    <xf numFmtId="0" fontId="1" fillId="0" borderId="0"/>
    <xf numFmtId="0" fontId="1" fillId="0" borderId="0"/>
    <xf numFmtId="0" fontId="40" fillId="0" borderId="0" applyProtection="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68" fillId="0" borderId="0"/>
    <xf numFmtId="0" fontId="4" fillId="0" borderId="0"/>
    <xf numFmtId="0" fontId="4" fillId="0" borderId="0"/>
    <xf numFmtId="0" fontId="4" fillId="0" borderId="0"/>
    <xf numFmtId="0" fontId="4" fillId="0" borderId="0"/>
    <xf numFmtId="0" fontId="36" fillId="0" borderId="0"/>
    <xf numFmtId="0" fontId="74"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8"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30" fillId="0" borderId="0"/>
    <xf numFmtId="0" fontId="2" fillId="0" borderId="0"/>
    <xf numFmtId="0" fontId="68" fillId="0" borderId="0"/>
    <xf numFmtId="0" fontId="2" fillId="0" borderId="0"/>
    <xf numFmtId="0" fontId="2" fillId="0" borderId="0" applyProtection="0"/>
    <xf numFmtId="0" fontId="68" fillId="0" borderId="0"/>
    <xf numFmtId="0" fontId="68" fillId="0" borderId="0"/>
    <xf numFmtId="0" fontId="4" fillId="0" borderId="0"/>
    <xf numFmtId="0" fontId="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7" fillId="0" borderId="0"/>
    <xf numFmtId="0" fontId="46" fillId="0" borderId="0"/>
    <xf numFmtId="0" fontId="40" fillId="0" borderId="0"/>
    <xf numFmtId="0" fontId="30" fillId="0" borderId="0"/>
    <xf numFmtId="0" fontId="30" fillId="0" borderId="0"/>
    <xf numFmtId="0" fontId="46" fillId="0" borderId="0"/>
    <xf numFmtId="0" fontId="40" fillId="0" borderId="0"/>
    <xf numFmtId="0" fontId="40" fillId="0" borderId="0"/>
    <xf numFmtId="0" fontId="2" fillId="0" borderId="0"/>
    <xf numFmtId="0" fontId="2" fillId="0" borderId="0"/>
    <xf numFmtId="0" fontId="40" fillId="0" borderId="0"/>
    <xf numFmtId="0" fontId="40"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6" fillId="0" borderId="0"/>
    <xf numFmtId="0" fontId="91" fillId="0" borderId="0" applyFont="0"/>
    <xf numFmtId="0" fontId="144" fillId="0" borderId="0"/>
    <xf numFmtId="0" fontId="40" fillId="29" borderId="35" applyNumberFormat="0" applyFont="0" applyAlignment="0" applyProtection="0"/>
    <xf numFmtId="0" fontId="40" fillId="29" borderId="35" applyNumberFormat="0" applyFont="0" applyAlignment="0" applyProtection="0"/>
    <xf numFmtId="0" fontId="40" fillId="29" borderId="35" applyNumberFormat="0" applyFont="0" applyAlignment="0" applyProtection="0"/>
    <xf numFmtId="0" fontId="40" fillId="29" borderId="35" applyNumberFormat="0" applyFont="0" applyAlignment="0" applyProtection="0"/>
    <xf numFmtId="0" fontId="40" fillId="29" borderId="35" applyNumberFormat="0" applyFont="0" applyAlignment="0" applyProtection="0"/>
    <xf numFmtId="0" fontId="40" fillId="29" borderId="35" applyNumberFormat="0" applyFont="0" applyAlignment="0" applyProtection="0"/>
    <xf numFmtId="0" fontId="103" fillId="30" borderId="35" applyNumberFormat="0" applyFont="0" applyAlignment="0" applyProtection="0"/>
    <xf numFmtId="297" fontId="200" fillId="0" borderId="0" applyFont="0" applyFill="0" applyBorder="0" applyProtection="0">
      <alignment vertical="top" wrapText="1"/>
    </xf>
    <xf numFmtId="0" fontId="70" fillId="0" borderId="16" applyNumberFormat="0" applyAlignment="0">
      <alignment horizontal="center"/>
    </xf>
    <xf numFmtId="0" fontId="70" fillId="0" borderId="0"/>
    <xf numFmtId="0" fontId="70" fillId="0" borderId="0"/>
    <xf numFmtId="0" fontId="70" fillId="0" borderId="0" applyProtection="0"/>
    <xf numFmtId="0" fontId="70" fillId="0" borderId="0" applyProtection="0"/>
    <xf numFmtId="3" fontId="201" fillId="0" borderId="0" applyFont="0" applyFill="0" applyBorder="0" applyAlignment="0" applyProtection="0"/>
    <xf numFmtId="164" fontId="90" fillId="0" borderId="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18" fillId="0" borderId="0" applyNumberFormat="0" applyFill="0" applyBorder="0" applyAlignment="0" applyProtection="0"/>
    <xf numFmtId="0" fontId="46" fillId="0" borderId="0" applyNumberFormat="0" applyFill="0" applyBorder="0" applyAlignment="0" applyProtection="0"/>
    <xf numFmtId="0" fontId="127" fillId="0" borderId="0" applyNumberFormat="0" applyFill="0" applyBorder="0" applyAlignment="0" applyProtection="0"/>
    <xf numFmtId="0" fontId="202" fillId="0" borderId="0" applyNumberFormat="0" applyFill="0" applyBorder="0" applyAlignment="0" applyProtection="0"/>
    <xf numFmtId="0" fontId="118" fillId="0" borderId="0" applyNumberFormat="0" applyFill="0" applyBorder="0" applyAlignment="0" applyProtection="0"/>
    <xf numFmtId="0" fontId="46" fillId="0" borderId="0" applyNumberFormat="0" applyFill="0" applyBorder="0" applyAlignment="0" applyProtection="0"/>
    <xf numFmtId="0" fontId="127" fillId="0" borderId="0" applyProtection="0"/>
    <xf numFmtId="0" fontId="2" fillId="0" borderId="0" applyFont="0" applyFill="0" applyBorder="0" applyAlignment="0" applyProtection="0"/>
    <xf numFmtId="0" fontId="30" fillId="0" borderId="0"/>
    <xf numFmtId="0" fontId="203" fillId="23" borderId="36" applyNumberFormat="0" applyAlignment="0" applyProtection="0"/>
    <xf numFmtId="171" fontId="204" fillId="0" borderId="16" applyFont="0" applyBorder="0" applyAlignment="0"/>
    <xf numFmtId="0" fontId="205" fillId="2" borderId="0"/>
    <xf numFmtId="0" fontId="135" fillId="2" borderId="0"/>
    <xf numFmtId="0" fontId="135" fillId="2" borderId="0"/>
    <xf numFmtId="41" fontId="103"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14" fontId="112" fillId="0" borderId="0">
      <alignment horizontal="center" wrapText="1"/>
      <protection locked="0"/>
    </xf>
    <xf numFmtId="14" fontId="38" fillId="0" borderId="0">
      <alignment horizontal="center" wrapText="1"/>
      <protection locked="0"/>
    </xf>
    <xf numFmtId="298" fontId="127" fillId="0" borderId="0" applyFont="0" applyFill="0" applyBorder="0" applyAlignment="0" applyProtection="0"/>
    <xf numFmtId="299" fontId="131" fillId="0" borderId="0" applyFont="0" applyFill="0" applyBorder="0" applyAlignment="0" applyProtection="0"/>
    <xf numFmtId="300" fontId="13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301" fontId="2" fillId="0" borderId="0" applyFont="0" applyFill="0" applyBorder="0" applyAlignment="0" applyProtection="0"/>
    <xf numFmtId="220" fontId="103"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302" fontId="103"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303"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8"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04" fontId="132" fillId="0" borderId="0" applyFont="0" applyFill="0" applyBorder="0" applyAlignment="0" applyProtection="0"/>
    <xf numFmtId="305" fontId="131" fillId="0" borderId="0" applyFont="0" applyFill="0" applyBorder="0" applyAlignment="0" applyProtection="0"/>
    <xf numFmtId="306" fontId="132" fillId="0" borderId="0" applyFont="0" applyFill="0" applyBorder="0" applyAlignment="0" applyProtection="0"/>
    <xf numFmtId="307" fontId="131" fillId="0" borderId="0" applyFont="0" applyFill="0" applyBorder="0" applyAlignment="0" applyProtection="0"/>
    <xf numFmtId="308" fontId="132" fillId="0" borderId="0" applyFont="0" applyFill="0" applyBorder="0" applyAlignment="0" applyProtection="0"/>
    <xf numFmtId="309" fontId="13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6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5" fillId="0" borderId="37" applyNumberFormat="0" applyBorder="0"/>
    <xf numFmtId="9" fontId="85" fillId="0" borderId="37" applyNumberFormat="0" applyBorder="0"/>
    <xf numFmtId="0" fontId="10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22" fontId="123"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123"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14" fontId="123"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215" fontId="2" fillId="0" borderId="0" applyFill="0" applyBorder="0" applyAlignment="0"/>
    <xf numFmtId="0" fontId="206" fillId="0" borderId="0"/>
    <xf numFmtId="0" fontId="207" fillId="0" borderId="0"/>
    <xf numFmtId="0" fontId="85" fillId="0" borderId="0" applyNumberFormat="0" applyFont="0" applyFill="0" applyBorder="0" applyAlignment="0" applyProtection="0">
      <alignment horizontal="left"/>
    </xf>
    <xf numFmtId="0" fontId="208" fillId="0" borderId="28">
      <alignment horizontal="center"/>
    </xf>
    <xf numFmtId="1" fontId="103" fillId="0" borderId="8" applyNumberFormat="0" applyFill="0" applyAlignment="0" applyProtection="0">
      <alignment horizontal="center" vertical="center"/>
    </xf>
    <xf numFmtId="0" fontId="209" fillId="31" borderId="0" applyNumberFormat="0" applyFont="0" applyBorder="0" applyAlignment="0">
      <alignment horizontal="center"/>
    </xf>
    <xf numFmtId="0" fontId="209" fillId="31" borderId="0" applyNumberFormat="0" applyFont="0" applyBorder="0" applyAlignment="0">
      <alignment horizontal="center"/>
    </xf>
    <xf numFmtId="14" fontId="210" fillId="0" borderId="0" applyNumberFormat="0" applyFill="0" applyBorder="0" applyAlignment="0" applyProtection="0">
      <alignment horizontal="left"/>
    </xf>
    <xf numFmtId="0" fontId="178" fillId="0" borderId="0"/>
    <xf numFmtId="0" fontId="70" fillId="0" borderId="0"/>
    <xf numFmtId="41" fontId="71" fillId="0" borderId="0" applyFont="0" applyFill="0" applyBorder="0" applyAlignment="0" applyProtection="0"/>
    <xf numFmtId="202" fontId="7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Protection="0"/>
    <xf numFmtId="199" fontId="71" fillId="0" borderId="0" applyFont="0" applyFill="0" applyBorder="0" applyAlignment="0" applyProtection="0"/>
    <xf numFmtId="41" fontId="68" fillId="0" borderId="0" applyProtection="0"/>
    <xf numFmtId="4" fontId="211" fillId="32" borderId="38" applyNumberFormat="0" applyProtection="0">
      <alignment vertical="center"/>
    </xf>
    <xf numFmtId="4" fontId="212" fillId="32" borderId="38" applyNumberFormat="0" applyProtection="0">
      <alignment vertical="center"/>
    </xf>
    <xf numFmtId="4" fontId="213" fillId="32" borderId="38" applyNumberFormat="0" applyProtection="0">
      <alignment vertical="center"/>
    </xf>
    <xf numFmtId="4" fontId="214" fillId="32" borderId="38" applyNumberFormat="0" applyProtection="0">
      <alignment vertical="center"/>
    </xf>
    <xf numFmtId="4" fontId="215" fillId="32" borderId="38" applyNumberFormat="0" applyProtection="0">
      <alignment horizontal="left" vertical="center" indent="1"/>
    </xf>
    <xf numFmtId="4" fontId="216" fillId="32" borderId="38" applyNumberFormat="0" applyProtection="0">
      <alignment horizontal="left" vertical="center" indent="1"/>
    </xf>
    <xf numFmtId="4" fontId="215" fillId="33" borderId="0" applyNumberFormat="0" applyProtection="0">
      <alignment horizontal="left" vertical="center" indent="1"/>
    </xf>
    <xf numFmtId="4" fontId="216" fillId="33" borderId="0" applyNumberFormat="0" applyProtection="0">
      <alignment horizontal="left" vertical="center" indent="1"/>
    </xf>
    <xf numFmtId="4" fontId="215" fillId="34" borderId="38" applyNumberFormat="0" applyProtection="0">
      <alignment horizontal="right" vertical="center"/>
    </xf>
    <xf numFmtId="4" fontId="216" fillId="34" borderId="38" applyNumberFormat="0" applyProtection="0">
      <alignment horizontal="right" vertical="center"/>
    </xf>
    <xf numFmtId="4" fontId="215" fillId="35" borderId="38" applyNumberFormat="0" applyProtection="0">
      <alignment horizontal="right" vertical="center"/>
    </xf>
    <xf numFmtId="4" fontId="216" fillId="35" borderId="38" applyNumberFormat="0" applyProtection="0">
      <alignment horizontal="right" vertical="center"/>
    </xf>
    <xf numFmtId="4" fontId="215" fillId="36" borderId="38" applyNumberFormat="0" applyProtection="0">
      <alignment horizontal="right" vertical="center"/>
    </xf>
    <xf numFmtId="4" fontId="216" fillId="36" borderId="38" applyNumberFormat="0" applyProtection="0">
      <alignment horizontal="right" vertical="center"/>
    </xf>
    <xf numFmtId="4" fontId="215" fillId="37" borderId="38" applyNumberFormat="0" applyProtection="0">
      <alignment horizontal="right" vertical="center"/>
    </xf>
    <xf numFmtId="4" fontId="216" fillId="37" borderId="38" applyNumberFormat="0" applyProtection="0">
      <alignment horizontal="right" vertical="center"/>
    </xf>
    <xf numFmtId="4" fontId="215" fillId="38" borderId="38" applyNumberFormat="0" applyProtection="0">
      <alignment horizontal="right" vertical="center"/>
    </xf>
    <xf numFmtId="4" fontId="216" fillId="38" borderId="38" applyNumberFormat="0" applyProtection="0">
      <alignment horizontal="right" vertical="center"/>
    </xf>
    <xf numFmtId="4" fontId="215" fillId="39" borderId="38" applyNumberFormat="0" applyProtection="0">
      <alignment horizontal="right" vertical="center"/>
    </xf>
    <xf numFmtId="4" fontId="216" fillId="39" borderId="38" applyNumberFormat="0" applyProtection="0">
      <alignment horizontal="right" vertical="center"/>
    </xf>
    <xf numFmtId="4" fontId="215" fillId="40" borderId="38" applyNumberFormat="0" applyProtection="0">
      <alignment horizontal="right" vertical="center"/>
    </xf>
    <xf numFmtId="4" fontId="216" fillId="40" borderId="38" applyNumberFormat="0" applyProtection="0">
      <alignment horizontal="right" vertical="center"/>
    </xf>
    <xf numFmtId="4" fontId="215" fillId="41" borderId="38" applyNumberFormat="0" applyProtection="0">
      <alignment horizontal="right" vertical="center"/>
    </xf>
    <xf numFmtId="4" fontId="216" fillId="41" borderId="38" applyNumberFormat="0" applyProtection="0">
      <alignment horizontal="right" vertical="center"/>
    </xf>
    <xf numFmtId="4" fontId="215" fillId="42" borderId="38" applyNumberFormat="0" applyProtection="0">
      <alignment horizontal="right" vertical="center"/>
    </xf>
    <xf numFmtId="4" fontId="216" fillId="42" borderId="38" applyNumberFormat="0" applyProtection="0">
      <alignment horizontal="right" vertical="center"/>
    </xf>
    <xf numFmtId="4" fontId="211" fillId="43" borderId="39" applyNumberFormat="0" applyProtection="0">
      <alignment horizontal="left" vertical="center" indent="1"/>
    </xf>
    <xf numFmtId="4" fontId="212" fillId="43" borderId="39" applyNumberFormat="0" applyProtection="0">
      <alignment horizontal="left" vertical="center" indent="1"/>
    </xf>
    <xf numFmtId="4" fontId="211" fillId="44" borderId="0" applyNumberFormat="0" applyProtection="0">
      <alignment horizontal="left" vertical="center" indent="1"/>
    </xf>
    <xf numFmtId="4" fontId="212" fillId="44" borderId="0" applyNumberFormat="0" applyProtection="0">
      <alignment horizontal="left" vertical="center" indent="1"/>
    </xf>
    <xf numFmtId="4" fontId="211" fillId="33" borderId="0" applyNumberFormat="0" applyProtection="0">
      <alignment horizontal="left" vertical="center" indent="1"/>
    </xf>
    <xf numFmtId="4" fontId="212" fillId="33" borderId="0" applyNumberFormat="0" applyProtection="0">
      <alignment horizontal="left" vertical="center" indent="1"/>
    </xf>
    <xf numFmtId="4" fontId="215" fillId="44" borderId="38" applyNumberFormat="0" applyProtection="0">
      <alignment horizontal="right" vertical="center"/>
    </xf>
    <xf numFmtId="4" fontId="216" fillId="44" borderId="38" applyNumberFormat="0" applyProtection="0">
      <alignment horizontal="right" vertical="center"/>
    </xf>
    <xf numFmtId="4" fontId="84" fillId="44" borderId="0" applyNumberFormat="0" applyProtection="0">
      <alignment horizontal="left" vertical="center" indent="1"/>
    </xf>
    <xf numFmtId="4" fontId="83" fillId="44" borderId="0" applyNumberFormat="0" applyProtection="0">
      <alignment horizontal="left" vertical="center" indent="1"/>
    </xf>
    <xf numFmtId="4" fontId="84" fillId="33" borderId="0" applyNumberFormat="0" applyProtection="0">
      <alignment horizontal="left" vertical="center" indent="1"/>
    </xf>
    <xf numFmtId="4" fontId="83" fillId="33" borderId="0" applyNumberFormat="0" applyProtection="0">
      <alignment horizontal="left" vertical="center" indent="1"/>
    </xf>
    <xf numFmtId="4" fontId="215" fillId="45" borderId="38" applyNumberFormat="0" applyProtection="0">
      <alignment vertical="center"/>
    </xf>
    <xf numFmtId="4" fontId="216" fillId="45" borderId="38" applyNumberFormat="0" applyProtection="0">
      <alignment vertical="center"/>
    </xf>
    <xf numFmtId="4" fontId="217" fillId="45" borderId="38" applyNumberFormat="0" applyProtection="0">
      <alignment vertical="center"/>
    </xf>
    <xf numFmtId="4" fontId="218" fillId="45" borderId="38" applyNumberFormat="0" applyProtection="0">
      <alignment vertical="center"/>
    </xf>
    <xf numFmtId="4" fontId="211" fillId="44" borderId="40" applyNumberFormat="0" applyProtection="0">
      <alignment horizontal="left" vertical="center" indent="1"/>
    </xf>
    <xf numFmtId="4" fontId="212" fillId="44" borderId="40" applyNumberFormat="0" applyProtection="0">
      <alignment horizontal="left" vertical="center" indent="1"/>
    </xf>
    <xf numFmtId="4" fontId="215" fillId="45" borderId="38" applyNumberFormat="0" applyProtection="0">
      <alignment horizontal="right" vertical="center"/>
    </xf>
    <xf numFmtId="4" fontId="216" fillId="45" borderId="38" applyNumberFormat="0" applyProtection="0">
      <alignment horizontal="right" vertical="center"/>
    </xf>
    <xf numFmtId="4" fontId="217" fillId="45" borderId="38" applyNumberFormat="0" applyProtection="0">
      <alignment horizontal="right" vertical="center"/>
    </xf>
    <xf numFmtId="4" fontId="218" fillId="45" borderId="38" applyNumberFormat="0" applyProtection="0">
      <alignment horizontal="right" vertical="center"/>
    </xf>
    <xf numFmtId="4" fontId="211" fillId="44" borderId="38" applyNumberFormat="0" applyProtection="0">
      <alignment horizontal="left" vertical="center" indent="1"/>
    </xf>
    <xf numFmtId="4" fontId="212" fillId="44" borderId="38" applyNumberFormat="0" applyProtection="0">
      <alignment horizontal="left" vertical="center" indent="1"/>
    </xf>
    <xf numFmtId="4" fontId="219" fillId="27" borderId="40" applyNumberFormat="0" applyProtection="0">
      <alignment horizontal="left" vertical="center" indent="1"/>
    </xf>
    <xf numFmtId="4" fontId="220" fillId="27" borderId="40" applyNumberFormat="0" applyProtection="0">
      <alignment horizontal="left" vertical="center" indent="1"/>
    </xf>
    <xf numFmtId="4" fontId="221" fillId="45" borderId="38" applyNumberFormat="0" applyProtection="0">
      <alignment horizontal="right" vertical="center"/>
    </xf>
    <xf numFmtId="4" fontId="222" fillId="45" borderId="38" applyNumberFormat="0" applyProtection="0">
      <alignment horizontal="right" vertical="center"/>
    </xf>
    <xf numFmtId="310" fontId="223" fillId="0" borderId="0" applyFont="0" applyFill="0" applyBorder="0" applyAlignment="0" applyProtection="0"/>
    <xf numFmtId="0" fontId="209" fillId="1" borderId="4" applyNumberFormat="0" applyFont="0" applyAlignment="0">
      <alignment horizontal="center"/>
    </xf>
    <xf numFmtId="0" fontId="209" fillId="1" borderId="4" applyNumberFormat="0" applyFont="0" applyAlignment="0">
      <alignment horizontal="center"/>
    </xf>
    <xf numFmtId="3" fontId="64" fillId="0" borderId="0"/>
    <xf numFmtId="0" fontId="224" fillId="0" borderId="0" applyNumberFormat="0" applyFill="0" applyBorder="0" applyAlignment="0">
      <alignment horizontal="center"/>
    </xf>
    <xf numFmtId="0" fontId="103" fillId="0" borderId="0"/>
    <xf numFmtId="171" fontId="225" fillId="0" borderId="0" applyNumberFormat="0" applyBorder="0" applyAlignment="0">
      <alignment horizontal="centerContinuous"/>
    </xf>
    <xf numFmtId="0" fontId="82" fillId="0" borderId="0"/>
    <xf numFmtId="0" fontId="82" fillId="0" borderId="0"/>
    <xf numFmtId="0" fontId="70" fillId="0" borderId="0" applyNumberFormat="0" applyFill="0" applyBorder="0" applyAlignment="0" applyProtection="0"/>
    <xf numFmtId="171" fontId="92" fillId="0" borderId="0" applyFont="0" applyFill="0" applyBorder="0" applyAlignment="0" applyProtection="0"/>
    <xf numFmtId="201" fontId="71" fillId="0" borderId="0" applyFont="0" applyFill="0" applyBorder="0" applyAlignment="0" applyProtection="0"/>
    <xf numFmtId="164" fontId="71" fillId="0" borderId="0" applyFont="0" applyFill="0" applyBorder="0" applyAlignment="0" applyProtection="0"/>
    <xf numFmtId="200"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03"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164" fontId="46" fillId="0" borderId="0" applyFont="0" applyFill="0" applyBorder="0" applyAlignment="0" applyProtection="0"/>
    <xf numFmtId="180" fontId="71"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64" fontId="46" fillId="0" borderId="0" applyFont="0" applyFill="0" applyBorder="0" applyAlignment="0" applyProtection="0"/>
    <xf numFmtId="180" fontId="71" fillId="0" borderId="0" applyFon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195"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64" fontId="46" fillId="0" borderId="0" applyFont="0" applyFill="0" applyBorder="0" applyAlignment="0" applyProtection="0"/>
    <xf numFmtId="180" fontId="71" fillId="0" borderId="0" applyFont="0" applyFill="0" applyBorder="0" applyAlignment="0" applyProtection="0"/>
    <xf numFmtId="42" fontId="71" fillId="0" borderId="0" applyFont="0" applyFill="0" applyBorder="0" applyAlignment="0" applyProtection="0"/>
    <xf numFmtId="0" fontId="70" fillId="0" borderId="0"/>
    <xf numFmtId="311" fontId="118"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171" fontId="92" fillId="0" borderId="0" applyFont="0" applyFill="0" applyBorder="0" applyAlignment="0" applyProtection="0"/>
    <xf numFmtId="198"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183" fontId="71" fillId="0" borderId="0" applyFon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171" fontId="92" fillId="0" borderId="0" applyFont="0" applyFill="0" applyBorder="0" applyAlignment="0" applyProtection="0"/>
    <xf numFmtId="198" fontId="71" fillId="0" borderId="0" applyFont="0" applyFill="0" applyBorder="0" applyAlignment="0" applyProtection="0"/>
    <xf numFmtId="195"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42" fontId="71" fillId="0" borderId="0" applyFont="0" applyFill="0" applyBorder="0" applyAlignment="0" applyProtection="0"/>
    <xf numFmtId="0" fontId="70" fillId="0" borderId="0"/>
    <xf numFmtId="311" fontId="118"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166" fontId="71" fillId="0" borderId="0" applyFont="0" applyFill="0" applyBorder="0" applyAlignment="0" applyProtection="0"/>
    <xf numFmtId="198" fontId="71" fillId="0" borderId="0" applyFont="0" applyFill="0" applyBorder="0" applyAlignment="0" applyProtection="0"/>
    <xf numFmtId="166"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202" fontId="71" fillId="0" borderId="0" applyFont="0" applyFill="0" applyBorder="0" applyAlignment="0" applyProtection="0"/>
    <xf numFmtId="41" fontId="71" fillId="0" borderId="0" applyFont="0" applyFill="0" applyBorder="0" applyAlignment="0" applyProtection="0"/>
    <xf numFmtId="196" fontId="71" fillId="0" borderId="0" applyFont="0" applyFill="0" applyBorder="0" applyAlignment="0" applyProtection="0"/>
    <xf numFmtId="166" fontId="71" fillId="0" borderId="0" applyFont="0" applyFill="0" applyBorder="0" applyAlignment="0" applyProtection="0"/>
    <xf numFmtId="196" fontId="71" fillId="0" borderId="0" applyFont="0" applyFill="0" applyBorder="0" applyAlignment="0" applyProtection="0"/>
    <xf numFmtId="166" fontId="71" fillId="0" borderId="0" applyFont="0" applyFill="0" applyBorder="0" applyAlignment="0" applyProtection="0"/>
    <xf numFmtId="197" fontId="71" fillId="0" borderId="0" applyFont="0" applyFill="0" applyBorder="0" applyAlignment="0" applyProtection="0"/>
    <xf numFmtId="41" fontId="71" fillId="0" borderId="0" applyFont="0" applyFill="0" applyBorder="0" applyAlignment="0" applyProtection="0"/>
    <xf numFmtId="198"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42" fontId="71" fillId="0" borderId="0" applyFont="0" applyFill="0" applyBorder="0" applyAlignment="0" applyProtection="0"/>
    <xf numFmtId="198" fontId="71" fillId="0" borderId="0" applyFont="0" applyFill="0" applyBorder="0" applyAlignment="0" applyProtection="0"/>
    <xf numFmtId="192" fontId="71" fillId="0" borderId="0" applyFont="0" applyFill="0" applyBorder="0" applyAlignment="0" applyProtection="0"/>
    <xf numFmtId="198" fontId="71" fillId="0" borderId="0" applyFont="0" applyFill="0" applyBorder="0" applyAlignment="0" applyProtection="0"/>
    <xf numFmtId="172" fontId="64" fillId="0" borderId="0" applyFont="0" applyFill="0" applyBorder="0" applyAlignment="0" applyProtection="0"/>
    <xf numFmtId="197" fontId="71" fillId="0" borderId="0" applyFont="0" applyFill="0" applyBorder="0" applyAlignment="0" applyProtection="0"/>
    <xf numFmtId="172" fontId="71" fillId="0" borderId="0" applyFont="0" applyFill="0" applyBorder="0" applyAlignment="0" applyProtection="0"/>
    <xf numFmtId="180" fontId="64" fillId="0" borderId="0" applyFont="0" applyFill="0" applyBorder="0" applyAlignment="0" applyProtection="0"/>
    <xf numFmtId="0" fontId="70" fillId="0" borderId="0"/>
    <xf numFmtId="201" fontId="71" fillId="0" borderId="0" applyFont="0" applyFill="0" applyBorder="0" applyAlignment="0" applyProtection="0"/>
    <xf numFmtId="311" fontId="118" fillId="0" borderId="0" applyFont="0" applyFill="0" applyBorder="0" applyAlignment="0" applyProtection="0"/>
    <xf numFmtId="180" fontId="71" fillId="0" borderId="0" applyFont="0" applyFill="0" applyBorder="0" applyAlignment="0" applyProtection="0"/>
    <xf numFmtId="166" fontId="71" fillId="0" borderId="0" applyFont="0" applyFill="0" applyBorder="0" applyAlignment="0" applyProtection="0"/>
    <xf numFmtId="197" fontId="71" fillId="0" borderId="0" applyFont="0" applyFill="0" applyBorder="0" applyAlignment="0" applyProtection="0"/>
    <xf numFmtId="171" fontId="92" fillId="0" borderId="0" applyFont="0" applyFill="0" applyBorder="0" applyAlignment="0" applyProtection="0"/>
    <xf numFmtId="180" fontId="71" fillId="0" borderId="0" applyFont="0" applyFill="0" applyBorder="0" applyAlignment="0" applyProtection="0"/>
    <xf numFmtId="164" fontId="46" fillId="0" borderId="0" applyFont="0" applyFill="0" applyBorder="0" applyAlignment="0" applyProtection="0"/>
    <xf numFmtId="180" fontId="71" fillId="0" borderId="0" applyFont="0" applyFill="0" applyBorder="0" applyAlignment="0" applyProtection="0"/>
    <xf numFmtId="164" fontId="46" fillId="0" borderId="0" applyFont="0" applyFill="0" applyBorder="0" applyAlignment="0" applyProtection="0"/>
    <xf numFmtId="198" fontId="71" fillId="0" borderId="0" applyFont="0" applyFill="0" applyBorder="0" applyAlignment="0" applyProtection="0"/>
    <xf numFmtId="164" fontId="46" fillId="0" borderId="0" applyFont="0" applyFill="0" applyBorder="0" applyAlignment="0" applyProtection="0"/>
    <xf numFmtId="198" fontId="71" fillId="0" borderId="0" applyFont="0" applyFill="0" applyBorder="0" applyAlignment="0" applyProtection="0"/>
    <xf numFmtId="171" fontId="92" fillId="0" borderId="0" applyFont="0" applyFill="0" applyBorder="0" applyAlignment="0" applyProtection="0"/>
    <xf numFmtId="180" fontId="71" fillId="0" borderId="0" applyFont="0" applyFill="0" applyBorder="0" applyAlignment="0" applyProtection="0"/>
    <xf numFmtId="171" fontId="92" fillId="0" borderId="0" applyFont="0" applyFill="0" applyBorder="0" applyAlignment="0" applyProtection="0"/>
    <xf numFmtId="198"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202" fontId="71" fillId="0" borderId="0" applyFont="0" applyFill="0" applyBorder="0" applyAlignment="0" applyProtection="0"/>
    <xf numFmtId="166" fontId="71" fillId="0" borderId="0" applyFont="0" applyFill="0" applyBorder="0" applyAlignment="0" applyProtection="0"/>
    <xf numFmtId="181" fontId="71" fillId="0" borderId="0" applyFont="0" applyFill="0" applyBorder="0" applyAlignment="0" applyProtection="0"/>
    <xf numFmtId="166" fontId="71" fillId="0" borderId="0" applyFont="0" applyFill="0" applyBorder="0" applyAlignment="0" applyProtection="0"/>
    <xf numFmtId="172" fontId="64" fillId="0" borderId="0" applyFont="0" applyFill="0" applyBorder="0" applyAlignment="0" applyProtection="0"/>
    <xf numFmtId="166" fontId="71" fillId="0" borderId="0" applyFont="0" applyFill="0" applyBorder="0" applyAlignment="0" applyProtection="0"/>
    <xf numFmtId="198" fontId="71" fillId="0" borderId="0" applyFont="0" applyFill="0" applyBorder="0" applyAlignment="0" applyProtection="0"/>
    <xf numFmtId="41" fontId="71" fillId="0" borderId="0" applyFont="0" applyFill="0" applyBorder="0" applyAlignment="0" applyProtection="0"/>
    <xf numFmtId="181" fontId="71" fillId="0" borderId="0" applyFont="0" applyFill="0" applyBorder="0" applyAlignment="0" applyProtection="0"/>
    <xf numFmtId="164" fontId="71" fillId="0" borderId="0" applyFont="0" applyFill="0" applyBorder="0" applyAlignment="0" applyProtection="0"/>
    <xf numFmtId="181" fontId="71" fillId="0" borderId="0" applyFont="0" applyFill="0" applyBorder="0" applyAlignment="0" applyProtection="0"/>
    <xf numFmtId="164" fontId="71" fillId="0" borderId="0" applyFont="0" applyFill="0" applyBorder="0" applyAlignment="0" applyProtection="0"/>
    <xf numFmtId="172" fontId="71" fillId="0" borderId="0" applyFont="0" applyFill="0" applyBorder="0" applyAlignment="0" applyProtection="0"/>
    <xf numFmtId="164" fontId="71" fillId="0" borderId="0" applyFont="0" applyFill="0" applyBorder="0" applyAlignment="0" applyProtection="0"/>
    <xf numFmtId="193" fontId="86" fillId="0" borderId="0" applyFont="0" applyFill="0" applyBorder="0" applyAlignment="0" applyProtection="0"/>
    <xf numFmtId="164" fontId="71" fillId="0" borderId="0" applyFont="0" applyFill="0" applyBorder="0" applyAlignment="0" applyProtection="0"/>
    <xf numFmtId="194" fontId="71" fillId="0" borderId="0" applyFont="0" applyFill="0" applyBorder="0" applyAlignment="0" applyProtection="0"/>
    <xf numFmtId="41" fontId="71" fillId="0" borderId="0" applyFont="0" applyFill="0" applyBorder="0" applyAlignment="0" applyProtection="0"/>
    <xf numFmtId="172" fontId="71" fillId="0" borderId="0" applyFont="0" applyFill="0" applyBorder="0" applyAlignment="0" applyProtection="0"/>
    <xf numFmtId="166" fontId="71" fillId="0" borderId="0" applyFont="0" applyFill="0" applyBorder="0" applyAlignment="0" applyProtection="0"/>
    <xf numFmtId="195" fontId="71" fillId="0" borderId="0" applyFont="0" applyFill="0" applyBorder="0" applyAlignment="0" applyProtection="0"/>
    <xf numFmtId="166" fontId="71" fillId="0" borderId="0" applyFont="0" applyFill="0" applyBorder="0" applyAlignment="0" applyProtection="0"/>
    <xf numFmtId="181" fontId="71" fillId="0" borderId="0" applyFont="0" applyFill="0" applyBorder="0" applyAlignment="0" applyProtection="0"/>
    <xf numFmtId="180" fontId="71" fillId="0" borderId="0" applyFont="0" applyFill="0" applyBorder="0" applyAlignment="0" applyProtection="0"/>
    <xf numFmtId="172" fontId="64" fillId="0" borderId="0" applyFont="0" applyFill="0" applyBorder="0" applyAlignment="0" applyProtection="0"/>
    <xf numFmtId="164" fontId="71" fillId="0" borderId="0" applyFont="0" applyFill="0" applyBorder="0" applyAlignment="0" applyProtection="0"/>
    <xf numFmtId="181"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181" fontId="71" fillId="0" borderId="0" applyFont="0" applyFill="0" applyBorder="0" applyAlignment="0" applyProtection="0"/>
    <xf numFmtId="180" fontId="71" fillId="0" borderId="0" applyFont="0" applyFill="0" applyBorder="0" applyAlignment="0" applyProtection="0"/>
    <xf numFmtId="172" fontId="71" fillId="0" borderId="0" applyFont="0" applyFill="0" applyBorder="0" applyAlignment="0" applyProtection="0"/>
    <xf numFmtId="180" fontId="71" fillId="0" borderId="0" applyFont="0" applyFill="0" applyBorder="0" applyAlignment="0" applyProtection="0"/>
    <xf numFmtId="193" fontId="86" fillId="0" borderId="0" applyFont="0" applyFill="0" applyBorder="0" applyAlignment="0" applyProtection="0"/>
    <xf numFmtId="166" fontId="71" fillId="0" borderId="0" applyFont="0" applyFill="0" applyBorder="0" applyAlignment="0" applyProtection="0"/>
    <xf numFmtId="194" fontId="71" fillId="0" borderId="0" applyFont="0" applyFill="0" applyBorder="0" applyAlignment="0" applyProtection="0"/>
    <xf numFmtId="41" fontId="71" fillId="0" borderId="0" applyFont="0" applyFill="0" applyBorder="0" applyAlignment="0" applyProtection="0"/>
    <xf numFmtId="172" fontId="71" fillId="0" borderId="0" applyFont="0" applyFill="0" applyBorder="0" applyAlignment="0" applyProtection="0"/>
    <xf numFmtId="164" fontId="71" fillId="0" borderId="0" applyFont="0" applyFill="0" applyBorder="0" applyAlignment="0" applyProtection="0"/>
    <xf numFmtId="195"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166" fontId="71" fillId="0" borderId="0" applyFont="0" applyFill="0" applyBorder="0" applyAlignment="0" applyProtection="0"/>
    <xf numFmtId="198"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202" fontId="71" fillId="0" borderId="0" applyFont="0" applyFill="0" applyBorder="0" applyAlignment="0" applyProtection="0"/>
    <xf numFmtId="203" fontId="71" fillId="0" borderId="0" applyFont="0" applyFill="0" applyBorder="0" applyAlignment="0" applyProtection="0"/>
    <xf numFmtId="41" fontId="71"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72" fontId="71" fillId="0" borderId="0" applyFont="0" applyFill="0" applyBorder="0" applyAlignment="0" applyProtection="0"/>
    <xf numFmtId="192" fontId="71" fillId="0" borderId="0" applyFont="0" applyFill="0" applyBorder="0" applyAlignment="0" applyProtection="0"/>
    <xf numFmtId="172" fontId="64" fillId="0" borderId="0" applyFont="0" applyFill="0" applyBorder="0" applyAlignment="0" applyProtection="0"/>
    <xf numFmtId="166" fontId="71" fillId="0" borderId="0" applyFont="0" applyFill="0" applyBorder="0" applyAlignment="0" applyProtection="0"/>
    <xf numFmtId="198" fontId="71" fillId="0" borderId="0" applyFont="0" applyFill="0" applyBorder="0" applyAlignment="0" applyProtection="0"/>
    <xf numFmtId="192" fontId="71" fillId="0" borderId="0" applyFont="0" applyFill="0" applyBorder="0" applyAlignment="0" applyProtection="0"/>
    <xf numFmtId="172" fontId="71" fillId="0" borderId="0" applyFont="0" applyFill="0" applyBorder="0" applyAlignment="0" applyProtection="0"/>
    <xf numFmtId="195" fontId="71" fillId="0" borderId="0" applyFont="0" applyFill="0" applyBorder="0" applyAlignment="0" applyProtection="0"/>
    <xf numFmtId="0" fontId="70" fillId="0" borderId="0"/>
    <xf numFmtId="311" fontId="118" fillId="0" borderId="0" applyFont="0" applyFill="0" applyBorder="0" applyAlignment="0" applyProtection="0"/>
    <xf numFmtId="166" fontId="71" fillId="0" borderId="0" applyFont="0" applyFill="0" applyBorder="0" applyAlignment="0" applyProtection="0"/>
    <xf numFmtId="164" fontId="71" fillId="0" borderId="0" applyFont="0" applyFill="0" applyBorder="0" applyAlignment="0" applyProtection="0"/>
    <xf numFmtId="166"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97"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200" fontId="71" fillId="0" borderId="0" applyFont="0" applyFill="0" applyBorder="0" applyAlignment="0" applyProtection="0"/>
    <xf numFmtId="166"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80" fontId="64" fillId="0" borderId="0" applyFont="0" applyFill="0" applyBorder="0" applyAlignment="0" applyProtection="0"/>
    <xf numFmtId="164" fontId="71" fillId="0" borderId="0" applyFont="0" applyFill="0" applyBorder="0" applyAlignment="0" applyProtection="0"/>
    <xf numFmtId="180" fontId="71" fillId="0" borderId="0" applyFont="0" applyFill="0" applyBorder="0" applyAlignment="0" applyProtection="0"/>
    <xf numFmtId="164" fontId="71" fillId="0" borderId="0" applyFont="0" applyFill="0" applyBorder="0" applyAlignment="0" applyProtection="0"/>
    <xf numFmtId="41" fontId="71" fillId="0" borderId="0" applyFont="0" applyFill="0" applyBorder="0" applyAlignment="0" applyProtection="0"/>
    <xf numFmtId="164" fontId="71" fillId="0" borderId="0" applyFont="0" applyFill="0" applyBorder="0" applyAlignment="0" applyProtection="0"/>
    <xf numFmtId="200" fontId="71" fillId="0" borderId="0" applyFont="0" applyFill="0" applyBorder="0" applyAlignment="0" applyProtection="0"/>
    <xf numFmtId="166" fontId="71" fillId="0" borderId="0" applyFont="0" applyFill="0" applyBorder="0" applyAlignment="0" applyProtection="0"/>
    <xf numFmtId="200" fontId="71" fillId="0" borderId="0" applyFont="0" applyFill="0" applyBorder="0" applyAlignment="0" applyProtection="0"/>
    <xf numFmtId="180" fontId="71" fillId="0" borderId="0" applyFont="0" applyFill="0" applyBorder="0" applyAlignment="0" applyProtection="0"/>
    <xf numFmtId="41" fontId="71" fillId="0" borderId="0" applyFont="0" applyFill="0" applyBorder="0" applyAlignment="0" applyProtection="0"/>
    <xf numFmtId="14" fontId="226" fillId="0" borderId="0"/>
    <xf numFmtId="0" fontId="227" fillId="0" borderId="0"/>
    <xf numFmtId="0" fontId="183" fillId="0" borderId="0"/>
    <xf numFmtId="0" fontId="184" fillId="0" borderId="0"/>
    <xf numFmtId="40" fontId="228" fillId="0" borderId="0" applyBorder="0">
      <alignment horizontal="right"/>
    </xf>
    <xf numFmtId="0" fontId="229" fillId="0" borderId="0"/>
    <xf numFmtId="312" fontId="118" fillId="0" borderId="3">
      <alignment horizontal="right" vertical="center"/>
    </xf>
    <xf numFmtId="312" fontId="118" fillId="0" borderId="3">
      <alignment horizontal="right" vertical="center"/>
    </xf>
    <xf numFmtId="312" fontId="118" fillId="0" borderId="3">
      <alignment horizontal="right" vertical="center"/>
    </xf>
    <xf numFmtId="290" fontId="230" fillId="0" borderId="3">
      <alignment horizontal="right" vertical="center"/>
    </xf>
    <xf numFmtId="290" fontId="230"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5" fontId="92" fillId="0" borderId="3">
      <alignment horizontal="right" vertical="center"/>
    </xf>
    <xf numFmtId="315" fontId="92" fillId="0" borderId="3">
      <alignment horizontal="right" vertical="center"/>
    </xf>
    <xf numFmtId="316" fontId="108" fillId="0" borderId="3">
      <alignment horizontal="right" vertical="center"/>
    </xf>
    <xf numFmtId="317" fontId="103" fillId="0" borderId="3">
      <alignment horizontal="right" vertical="center"/>
    </xf>
    <xf numFmtId="317" fontId="103" fillId="0" borderId="3">
      <alignment horizontal="right" vertical="center"/>
    </xf>
    <xf numFmtId="314" fontId="71" fillId="0" borderId="3">
      <alignment horizontal="right" vertical="center"/>
    </xf>
    <xf numFmtId="314" fontId="71"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7" fontId="2" fillId="0" borderId="3">
      <alignment horizontal="right" vertical="center"/>
    </xf>
    <xf numFmtId="317" fontId="2"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4" fontId="71" fillId="0" borderId="3">
      <alignment horizontal="right" vertical="center"/>
    </xf>
    <xf numFmtId="314" fontId="71" fillId="0" borderId="3">
      <alignment horizontal="right" vertical="center"/>
    </xf>
    <xf numFmtId="317" fontId="2" fillId="0" borderId="3">
      <alignment horizontal="right" vertical="center"/>
    </xf>
    <xf numFmtId="317" fontId="2"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7"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4" fontId="71" fillId="0" borderId="3">
      <alignment horizontal="right" vertical="center"/>
    </xf>
    <xf numFmtId="314" fontId="71"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5" fontId="92" fillId="0" borderId="3">
      <alignment horizontal="right" vertical="center"/>
    </xf>
    <xf numFmtId="314" fontId="71" fillId="0" borderId="3">
      <alignment horizontal="right" vertical="center"/>
    </xf>
    <xf numFmtId="314" fontId="71"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4" fontId="71"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320" fontId="231" fillId="3" borderId="41" applyFont="0" applyFill="0" applyBorder="0"/>
    <xf numFmtId="320" fontId="231" fillId="3" borderId="41" applyFont="0" applyFill="0" applyBorder="0"/>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7" fontId="103" fillId="0" borderId="3">
      <alignment horizontal="right" vertical="center"/>
    </xf>
    <xf numFmtId="317" fontId="103"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0" fontId="231" fillId="3" borderId="41" applyFont="0" applyFill="0" applyBorder="0"/>
    <xf numFmtId="320" fontId="231" fillId="3" borderId="41" applyFont="0" applyFill="0" applyBorder="0"/>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103" fillId="0" borderId="3">
      <alignment horizontal="right" vertical="center"/>
    </xf>
    <xf numFmtId="319" fontId="2" fillId="0" borderId="3">
      <alignment horizontal="right" vertical="center"/>
    </xf>
    <xf numFmtId="319" fontId="2" fillId="0" borderId="3">
      <alignment horizontal="right" vertical="center"/>
    </xf>
    <xf numFmtId="319" fontId="103" fillId="0" borderId="3">
      <alignment horizontal="right" vertical="center"/>
    </xf>
    <xf numFmtId="319" fontId="103" fillId="0" borderId="3">
      <alignment horizontal="right" vertical="center"/>
    </xf>
    <xf numFmtId="314" fontId="71" fillId="0" borderId="3">
      <alignment horizontal="right" vertical="center"/>
    </xf>
    <xf numFmtId="314" fontId="71"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8" fontId="46" fillId="0" borderId="3">
      <alignment horizontal="right" vertical="center"/>
    </xf>
    <xf numFmtId="317" fontId="2" fillId="0" borderId="3">
      <alignment horizontal="right" vertical="center"/>
    </xf>
    <xf numFmtId="317" fontId="2"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21" fontId="46"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4" fontId="71" fillId="0" borderId="3">
      <alignment horizontal="right" vertical="center"/>
    </xf>
    <xf numFmtId="314" fontId="71"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13" fontId="108" fillId="0" borderId="3">
      <alignment horizontal="right" vertical="center"/>
    </xf>
    <xf numFmtId="320" fontId="231" fillId="3" borderId="41" applyFont="0" applyFill="0" applyBorder="0"/>
    <xf numFmtId="320" fontId="231" fillId="3" borderId="41" applyFont="0" applyFill="0" applyBorder="0"/>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294" fontId="46" fillId="0" borderId="3">
      <alignment horizontal="right" vertical="center"/>
    </xf>
    <xf numFmtId="312" fontId="118"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290" fontId="230" fillId="0" borderId="3">
      <alignment horizontal="right" vertical="center"/>
    </xf>
    <xf numFmtId="320" fontId="231" fillId="3" borderId="41" applyFont="0" applyFill="0" applyBorder="0"/>
    <xf numFmtId="320" fontId="231" fillId="3" borderId="41" applyFont="0" applyFill="0" applyBorder="0"/>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236" fontId="46"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6" fontId="10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12" fontId="118" fillId="0" borderId="3">
      <alignment horizontal="right" vertical="center"/>
    </xf>
    <xf numFmtId="322" fontId="232" fillId="0" borderId="3">
      <alignment horizontal="right" vertical="center"/>
    </xf>
    <xf numFmtId="322" fontId="232" fillId="0" borderId="3">
      <alignment horizontal="right" vertical="center"/>
    </xf>
    <xf numFmtId="312" fontId="118" fillId="0" borderId="3">
      <alignment horizontal="right" vertical="center"/>
    </xf>
    <xf numFmtId="312" fontId="118"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22" fontId="232" fillId="0" borderId="3">
      <alignment horizontal="right" vertical="center"/>
    </xf>
    <xf numFmtId="312" fontId="118" fillId="0" borderId="3">
      <alignment horizontal="right" vertical="center"/>
    </xf>
    <xf numFmtId="312" fontId="118" fillId="0" borderId="3">
      <alignment horizontal="right" vertical="center"/>
    </xf>
    <xf numFmtId="314" fontId="71" fillId="0" borderId="3">
      <alignment horizontal="right" vertical="center"/>
    </xf>
    <xf numFmtId="314" fontId="71" fillId="0" borderId="3">
      <alignment horizontal="right" vertical="center"/>
    </xf>
    <xf numFmtId="49" fontId="83" fillId="0" borderId="0" applyFill="0" applyBorder="0" applyAlignment="0"/>
    <xf numFmtId="0" fontId="103"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3" fontId="2" fillId="0" borderId="0" applyFill="0" applyBorder="0" applyAlignment="0"/>
    <xf numFmtId="321" fontId="103"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324" fontId="2" fillId="0" borderId="0" applyFill="0" applyBorder="0" applyAlignment="0"/>
    <xf numFmtId="0" fontId="233" fillId="0" borderId="0" applyFill="0" applyBorder="0" applyProtection="0">
      <alignment horizontal="left" vertical="top"/>
    </xf>
    <xf numFmtId="0" fontId="234" fillId="0" borderId="16">
      <alignment horizontal="center" vertical="center" wrapText="1"/>
    </xf>
    <xf numFmtId="0" fontId="235" fillId="0" borderId="0">
      <alignment horizontal="center"/>
    </xf>
    <xf numFmtId="40" fontId="160" fillId="0" borderId="0"/>
    <xf numFmtId="3" fontId="236" fillId="0" borderId="0" applyNumberFormat="0" applyFill="0" applyBorder="0" applyAlignment="0" applyProtection="0">
      <alignment horizontal="center" wrapText="1"/>
    </xf>
    <xf numFmtId="0" fontId="237" fillId="0" borderId="6" applyBorder="0" applyAlignment="0">
      <alignment horizontal="center" vertical="center"/>
    </xf>
    <xf numFmtId="0" fontId="237" fillId="0" borderId="6" applyBorder="0" applyAlignment="0">
      <alignment horizontal="center" vertical="center"/>
    </xf>
    <xf numFmtId="0" fontId="238" fillId="0" borderId="0" applyNumberFormat="0" applyFill="0" applyBorder="0" applyAlignment="0" applyProtection="0">
      <alignment horizontal="centerContinuous"/>
    </xf>
    <xf numFmtId="0" fontId="162" fillId="0" borderId="42" applyNumberFormat="0" applyFill="0" applyBorder="0" applyAlignment="0" applyProtection="0">
      <alignment horizontal="center" vertical="center" wrapText="1"/>
    </xf>
    <xf numFmtId="0" fontId="239" fillId="0" borderId="0" applyNumberFormat="0" applyFill="0" applyBorder="0" applyAlignment="0" applyProtection="0"/>
    <xf numFmtId="3" fontId="240" fillId="0" borderId="8" applyNumberFormat="0" applyAlignment="0">
      <alignment horizontal="center" vertical="center"/>
    </xf>
    <xf numFmtId="3" fontId="241" fillId="0" borderId="16" applyNumberFormat="0" applyAlignment="0">
      <alignment horizontal="left" wrapText="1"/>
    </xf>
    <xf numFmtId="3" fontId="240" fillId="0" borderId="8" applyNumberFormat="0" applyAlignment="0">
      <alignment horizontal="center" vertical="center"/>
    </xf>
    <xf numFmtId="0" fontId="242" fillId="0" borderId="43" applyNumberFormat="0" applyBorder="0" applyAlignment="0">
      <alignment vertical="center"/>
    </xf>
    <xf numFmtId="0" fontId="243" fillId="0" borderId="44" applyNumberFormat="0" applyFill="0" applyAlignment="0" applyProtection="0"/>
    <xf numFmtId="0" fontId="244" fillId="0" borderId="45">
      <alignment horizontal="center"/>
    </xf>
    <xf numFmtId="164" fontId="103" fillId="0" borderId="0" applyFont="0" applyFill="0" applyBorder="0" applyAlignment="0" applyProtection="0"/>
    <xf numFmtId="325" fontId="103" fillId="0" borderId="0" applyFont="0" applyFill="0" applyBorder="0" applyAlignment="0" applyProtection="0"/>
    <xf numFmtId="172" fontId="118" fillId="0" borderId="3">
      <alignment horizontal="center"/>
    </xf>
    <xf numFmtId="172" fontId="118" fillId="0" borderId="3">
      <alignment horizontal="center"/>
    </xf>
    <xf numFmtId="0" fontId="245" fillId="0" borderId="46" applyProtection="0"/>
    <xf numFmtId="0" fontId="118" fillId="0" borderId="0" applyProtection="0"/>
    <xf numFmtId="0" fontId="2" fillId="0" borderId="0" applyProtection="0"/>
    <xf numFmtId="0" fontId="127" fillId="0" borderId="0" applyProtection="0"/>
    <xf numFmtId="0" fontId="245" fillId="0" borderId="46" applyProtection="0"/>
    <xf numFmtId="0" fontId="118" fillId="0" borderId="0" applyProtection="0"/>
    <xf numFmtId="0" fontId="2" fillId="0" borderId="0" applyProtection="0"/>
    <xf numFmtId="0" fontId="127" fillId="0" borderId="0" applyProtection="0"/>
    <xf numFmtId="326" fontId="246" fillId="0" borderId="0" applyNumberFormat="0" applyFont="0" applyFill="0" applyBorder="0" applyAlignment="0">
      <alignment horizontal="centerContinuous"/>
    </xf>
    <xf numFmtId="0" fontId="74" fillId="0" borderId="0">
      <alignment vertical="center" wrapText="1"/>
      <protection locked="0"/>
    </xf>
    <xf numFmtId="0" fontId="245" fillId="0" borderId="47"/>
    <xf numFmtId="0" fontId="245" fillId="0" borderId="47"/>
    <xf numFmtId="0" fontId="118" fillId="0" borderId="0" applyNumberFormat="0" applyFill="0" applyBorder="0" applyAlignment="0" applyProtection="0"/>
    <xf numFmtId="0" fontId="118"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2" fillId="0" borderId="16" applyNumberFormat="0" applyBorder="0" applyAlignment="0"/>
    <xf numFmtId="0" fontId="247" fillId="0" borderId="34" applyNumberFormat="0" applyBorder="0" applyAlignment="0">
      <alignment horizontal="center"/>
    </xf>
    <xf numFmtId="0" fontId="247" fillId="0" borderId="34" applyNumberFormat="0" applyBorder="0" applyAlignment="0">
      <alignment horizontal="center"/>
    </xf>
    <xf numFmtId="3" fontId="248" fillId="0" borderId="17" applyNumberFormat="0" applyBorder="0" applyAlignment="0"/>
    <xf numFmtId="0" fontId="185" fillId="0" borderId="48" applyNumberFormat="0" applyAlignment="0">
      <alignment horizontal="center"/>
    </xf>
    <xf numFmtId="245" fontId="175" fillId="0" borderId="0" applyFont="0" applyFill="0" applyBorder="0" applyAlignment="0" applyProtection="0"/>
    <xf numFmtId="179" fontId="103" fillId="0" borderId="0" applyFont="0" applyFill="0" applyBorder="0" applyAlignment="0" applyProtection="0"/>
    <xf numFmtId="327" fontId="103" fillId="0" borderId="0" applyFont="0" applyFill="0" applyBorder="0" applyAlignment="0" applyProtection="0"/>
    <xf numFmtId="0" fontId="81" fillId="0" borderId="49">
      <alignment horizontal="center"/>
    </xf>
    <xf numFmtId="0" fontId="81" fillId="0" borderId="49">
      <alignment horizontal="center"/>
    </xf>
    <xf numFmtId="321" fontId="118" fillId="0" borderId="0"/>
    <xf numFmtId="328" fontId="118" fillId="0" borderId="2"/>
    <xf numFmtId="328" fontId="118" fillId="0" borderId="2"/>
    <xf numFmtId="0" fontId="249" fillId="0" borderId="0"/>
    <xf numFmtId="0" fontId="249" fillId="0" borderId="0" applyProtection="0"/>
    <xf numFmtId="0" fontId="189" fillId="0" borderId="0"/>
    <xf numFmtId="0" fontId="250" fillId="0" borderId="0"/>
    <xf numFmtId="0" fontId="189" fillId="0" borderId="0"/>
    <xf numFmtId="3" fontId="118" fillId="0" borderId="0" applyNumberFormat="0" applyBorder="0" applyAlignment="0" applyProtection="0">
      <alignment horizontal="centerContinuous"/>
      <protection locked="0"/>
    </xf>
    <xf numFmtId="3" fontId="251" fillId="0" borderId="0">
      <protection locked="0"/>
    </xf>
    <xf numFmtId="3" fontId="91" fillId="0" borderId="0">
      <protection locked="0"/>
    </xf>
    <xf numFmtId="3" fontId="91" fillId="0" borderId="0">
      <protection locked="0"/>
    </xf>
    <xf numFmtId="0" fontId="249" fillId="0" borderId="0"/>
    <xf numFmtId="0" fontId="249" fillId="0" borderId="0" applyProtection="0"/>
    <xf numFmtId="0" fontId="189" fillId="0" borderId="0"/>
    <xf numFmtId="0" fontId="250" fillId="0" borderId="0"/>
    <xf numFmtId="0" fontId="189" fillId="0" borderId="0"/>
    <xf numFmtId="0" fontId="252" fillId="0" borderId="50" applyFill="0" applyBorder="0" applyAlignment="0">
      <alignment horizontal="center"/>
    </xf>
    <xf numFmtId="5" fontId="253" fillId="46" borderId="6">
      <alignment vertical="top"/>
    </xf>
    <xf numFmtId="5" fontId="253" fillId="46" borderId="6">
      <alignment vertical="top"/>
    </xf>
    <xf numFmtId="288" fontId="253" fillId="46" borderId="6">
      <alignment vertical="top"/>
    </xf>
    <xf numFmtId="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88" fontId="254"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245" fontId="70" fillId="0" borderId="8">
      <alignment horizontal="left" vertical="top"/>
    </xf>
    <xf numFmtId="0" fontId="255" fillId="0" borderId="8">
      <alignment horizontal="left" vertical="center"/>
    </xf>
    <xf numFmtId="0" fontId="256" fillId="47" borderId="2">
      <alignment horizontal="left" vertical="center"/>
    </xf>
    <xf numFmtId="0" fontId="256" fillId="47" borderId="2">
      <alignment horizontal="left" vertical="center"/>
    </xf>
    <xf numFmtId="6" fontId="257" fillId="48" borderId="6"/>
    <xf numFmtId="6" fontId="257" fillId="48" borderId="6"/>
    <xf numFmtId="329" fontId="257" fillId="48" borderId="6"/>
    <xf numFmtId="5" fontId="173" fillId="0" borderId="6">
      <alignment horizontal="left" vertical="top"/>
    </xf>
    <xf numFmtId="5" fontId="173" fillId="0" borderId="6">
      <alignment horizontal="left" vertical="top"/>
    </xf>
    <xf numFmtId="288" fontId="258" fillId="0" borderId="6">
      <alignment horizontal="left" vertical="top"/>
    </xf>
    <xf numFmtId="0" fontId="259" fillId="49" borderId="0">
      <alignment horizontal="left" vertical="center"/>
    </xf>
    <xf numFmtId="0" fontId="2" fillId="0" borderId="0" applyFont="0" applyFill="0" applyBorder="0" applyAlignment="0" applyProtection="0"/>
    <xf numFmtId="0" fontId="2" fillId="0" borderId="0" applyFont="0" applyFill="0" applyBorder="0" applyAlignment="0" applyProtection="0"/>
    <xf numFmtId="330" fontId="2" fillId="0" borderId="0" applyFont="0" applyFill="0" applyBorder="0" applyAlignment="0" applyProtection="0"/>
    <xf numFmtId="331" fontId="2" fillId="0" borderId="0" applyFont="0" applyFill="0" applyBorder="0" applyAlignment="0" applyProtection="0"/>
    <xf numFmtId="42" fontId="144" fillId="0" borderId="0" applyFont="0" applyFill="0" applyBorder="0" applyAlignment="0" applyProtection="0"/>
    <xf numFmtId="44" fontId="144" fillId="0" borderId="0" applyFont="0" applyFill="0" applyBorder="0" applyAlignment="0" applyProtection="0"/>
    <xf numFmtId="0" fontId="260" fillId="0" borderId="0" applyNumberFormat="0" applyFill="0" applyBorder="0" applyAlignment="0" applyProtection="0"/>
    <xf numFmtId="0" fontId="261"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62" fillId="0" borderId="51" applyNumberFormat="0" applyFont="0" applyAlignment="0">
      <alignment horizontal="center"/>
    </xf>
    <xf numFmtId="0" fontId="263" fillId="0" borderId="0" applyNumberFormat="0" applyFill="0" applyBorder="0" applyAlignment="0" applyProtection="0"/>
    <xf numFmtId="0" fontId="108" fillId="0" borderId="52" applyFont="0" applyBorder="0" applyAlignment="0">
      <alignment horizontal="center"/>
    </xf>
    <xf numFmtId="0" fontId="108" fillId="0" borderId="52" applyFont="0" applyBorder="0" applyAlignment="0">
      <alignment horizontal="center"/>
    </xf>
    <xf numFmtId="164" fontId="46" fillId="0" borderId="0" applyFont="0" applyFill="0" applyBorder="0" applyAlignment="0" applyProtection="0"/>
    <xf numFmtId="42" fontId="264" fillId="0" borderId="0" applyFont="0" applyFill="0" applyBorder="0" applyAlignment="0" applyProtection="0"/>
    <xf numFmtId="44" fontId="264" fillId="0" borderId="0" applyFont="0" applyFill="0" applyBorder="0" applyAlignment="0" applyProtection="0"/>
    <xf numFmtId="0" fontId="264" fillId="0" borderId="0"/>
    <xf numFmtId="0" fontId="265" fillId="0" borderId="0" applyFont="0" applyFill="0" applyBorder="0" applyAlignment="0" applyProtection="0"/>
    <xf numFmtId="0" fontId="265" fillId="0" borderId="0" applyFont="0" applyFill="0" applyBorder="0" applyAlignment="0" applyProtection="0"/>
    <xf numFmtId="0" fontId="36" fillId="0" borderId="0">
      <alignment vertical="center"/>
    </xf>
    <xf numFmtId="40" fontId="266" fillId="0" borderId="0" applyFont="0" applyFill="0" applyBorder="0" applyAlignment="0" applyProtection="0"/>
    <xf numFmtId="38" fontId="266" fillId="0" borderId="0" applyFont="0" applyFill="0" applyBorder="0" applyAlignment="0" applyProtection="0"/>
    <xf numFmtId="0" fontId="266" fillId="0" borderId="0" applyFont="0" applyFill="0" applyBorder="0" applyAlignment="0" applyProtection="0"/>
    <xf numFmtId="0" fontId="266" fillId="0" borderId="0" applyFont="0" applyFill="0" applyBorder="0" applyAlignment="0" applyProtection="0"/>
    <xf numFmtId="9" fontId="267" fillId="0" borderId="0" applyBorder="0" applyAlignment="0" applyProtection="0"/>
    <xf numFmtId="0" fontId="268" fillId="0" borderId="0"/>
    <xf numFmtId="0" fontId="269" fillId="0" borderId="19"/>
    <xf numFmtId="187" fontId="66"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92" fillId="0" borderId="0" applyFont="0" applyFill="0" applyBorder="0" applyAlignment="0" applyProtection="0"/>
    <xf numFmtId="0" fontId="192" fillId="0" borderId="0" applyFont="0" applyFill="0" applyBorder="0" applyAlignment="0" applyProtection="0"/>
    <xf numFmtId="179" fontId="2" fillId="0" borderId="0" applyFont="0" applyFill="0" applyBorder="0" applyAlignment="0" applyProtection="0"/>
    <xf numFmtId="222" fontId="2" fillId="0" borderId="0" applyFont="0" applyFill="0" applyBorder="0" applyAlignment="0" applyProtection="0"/>
    <xf numFmtId="0" fontId="192" fillId="0" borderId="0"/>
    <xf numFmtId="0" fontId="192" fillId="0" borderId="0"/>
    <xf numFmtId="0" fontId="270" fillId="0" borderId="0"/>
    <xf numFmtId="0" fontId="89" fillId="0" borderId="0"/>
    <xf numFmtId="164" fontId="68" fillId="0" borderId="0" applyFont="0" applyFill="0" applyBorder="0" applyAlignment="0" applyProtection="0"/>
    <xf numFmtId="165" fontId="68"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184" fontId="68" fillId="0" borderId="0" applyFont="0" applyFill="0" applyBorder="0" applyAlignment="0" applyProtection="0"/>
    <xf numFmtId="332" fontId="77" fillId="0" borderId="0" applyFont="0" applyFill="0" applyBorder="0" applyAlignment="0" applyProtection="0"/>
    <xf numFmtId="333" fontId="68"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0" fillId="0" borderId="0" applyFont="0" applyFill="0" applyBorder="0" applyAlignment="0" applyProtection="0"/>
    <xf numFmtId="167" fontId="2" fillId="0" borderId="0" applyFont="0" applyFill="0" applyBorder="0" applyAlignment="0" applyProtection="0"/>
  </cellStyleXfs>
  <cellXfs count="614">
    <xf numFmtId="0" fontId="0" fillId="0" borderId="0" xfId="0"/>
    <xf numFmtId="0" fontId="5" fillId="0" borderId="0" xfId="0" applyFont="1" applyAlignment="1">
      <alignment vertical="center" wrapText="1"/>
    </xf>
    <xf numFmtId="0" fontId="6" fillId="0" borderId="0" xfId="0" applyFont="1" applyAlignment="1">
      <alignment vertical="center" wrapText="1" readingOrder="1"/>
    </xf>
    <xf numFmtId="1" fontId="7" fillId="0" borderId="0" xfId="1" applyNumberFormat="1" applyFont="1" applyFill="1" applyAlignment="1">
      <alignment horizontal="right" vertical="center"/>
    </xf>
    <xf numFmtId="0" fontId="8" fillId="0" borderId="0" xfId="0" applyFont="1" applyAlignment="1">
      <alignment vertical="center" wrapText="1" readingOrder="1"/>
    </xf>
    <xf numFmtId="0" fontId="9"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1" fontId="7"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1" fontId="17" fillId="0" borderId="0" xfId="1" applyNumberFormat="1" applyFont="1" applyFill="1" applyBorder="1" applyAlignment="1">
      <alignment vertical="center"/>
    </xf>
    <xf numFmtId="3" fontId="7" fillId="0" borderId="0" xfId="1" applyNumberFormat="1" applyFont="1" applyBorder="1" applyAlignment="1">
      <alignment horizontal="center" vertical="center" wrapText="1"/>
    </xf>
    <xf numFmtId="3" fontId="7" fillId="0" borderId="0" xfId="1" applyNumberFormat="1" applyFont="1" applyBorder="1" applyAlignment="1">
      <alignment horizontal="center" vertical="center" wrapText="1"/>
    </xf>
    <xf numFmtId="3" fontId="14" fillId="0" borderId="2" xfId="1" applyNumberFormat="1" applyFont="1" applyFill="1" applyBorder="1" applyAlignment="1">
      <alignment horizontal="center" vertical="center" wrapText="1"/>
    </xf>
    <xf numFmtId="3" fontId="14" fillId="0" borderId="0" xfId="1" applyNumberFormat="1" applyFont="1" applyFill="1" applyBorder="1" applyAlignment="1">
      <alignment horizontal="center" vertical="center" wrapText="1"/>
    </xf>
    <xf numFmtId="3" fontId="7" fillId="0" borderId="2" xfId="1" quotePrefix="1" applyNumberFormat="1" applyFont="1" applyFill="1" applyBorder="1" applyAlignment="1">
      <alignment horizontal="center" vertical="center" wrapText="1"/>
    </xf>
    <xf numFmtId="3" fontId="7" fillId="0" borderId="0" xfId="1" applyNumberFormat="1" applyFont="1" applyFill="1" applyBorder="1" applyAlignment="1">
      <alignment vertical="center" wrapText="1"/>
    </xf>
    <xf numFmtId="3" fontId="15" fillId="0" borderId="2"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horizontal="left" vertical="center" wrapText="1"/>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5" fillId="0" borderId="2" xfId="1" applyNumberFormat="1" applyFont="1" applyFill="1" applyBorder="1" applyAlignment="1">
      <alignment vertical="center" wrapText="1"/>
    </xf>
    <xf numFmtId="49" fontId="13" fillId="0" borderId="2" xfId="1" applyNumberFormat="1" applyFont="1" applyFill="1" applyBorder="1" applyAlignment="1">
      <alignment horizontal="center" vertical="center"/>
    </xf>
    <xf numFmtId="1" fontId="13" fillId="0" borderId="2" xfId="1" applyNumberFormat="1" applyFont="1" applyFill="1" applyBorder="1" applyAlignment="1">
      <alignment vertical="center" wrapText="1"/>
    </xf>
    <xf numFmtId="49" fontId="7" fillId="0" borderId="2" xfId="1" applyNumberFormat="1" applyFont="1" applyFill="1" applyBorder="1" applyAlignment="1">
      <alignment horizontal="center" vertical="center"/>
    </xf>
    <xf numFmtId="1" fontId="7" fillId="0" borderId="2" xfId="1" applyNumberFormat="1" applyFont="1" applyFill="1" applyBorder="1" applyAlignment="1">
      <alignment vertical="center" wrapText="1"/>
    </xf>
    <xf numFmtId="1" fontId="7" fillId="0" borderId="2" xfId="1" quotePrefix="1" applyNumberFormat="1" applyFont="1" applyFill="1" applyBorder="1" applyAlignment="1">
      <alignment vertical="center" wrapText="1"/>
    </xf>
    <xf numFmtId="1" fontId="7" fillId="0" borderId="2" xfId="1" applyNumberFormat="1" applyFont="1" applyFill="1" applyBorder="1" applyAlignment="1">
      <alignment horizontal="center" vertical="center"/>
    </xf>
    <xf numFmtId="1" fontId="7" fillId="0" borderId="2" xfId="1" applyNumberFormat="1" applyFont="1" applyFill="1" applyBorder="1" applyAlignment="1">
      <alignment horizontal="center" vertical="center" wrapText="1"/>
    </xf>
    <xf numFmtId="1" fontId="7" fillId="0" borderId="2" xfId="1" applyNumberFormat="1" applyFont="1" applyFill="1" applyBorder="1" applyAlignment="1">
      <alignment horizontal="right" vertical="center"/>
    </xf>
    <xf numFmtId="1" fontId="7" fillId="0" borderId="0" xfId="1" applyNumberFormat="1" applyFont="1" applyFill="1" applyBorder="1" applyAlignment="1">
      <alignment horizontal="center" vertical="center"/>
    </xf>
    <xf numFmtId="1" fontId="7" fillId="0" borderId="0" xfId="1" applyNumberFormat="1" applyFont="1" applyFill="1" applyBorder="1" applyAlignment="1">
      <alignment vertical="center" wrapText="1"/>
    </xf>
    <xf numFmtId="1" fontId="7" fillId="0" borderId="0" xfId="1" applyNumberFormat="1" applyFont="1" applyFill="1" applyBorder="1" applyAlignment="1">
      <alignment horizontal="center" vertical="center" wrapText="1"/>
    </xf>
    <xf numFmtId="1" fontId="7" fillId="0" borderId="0" xfId="1" applyNumberFormat="1" applyFont="1" applyFill="1" applyBorder="1" applyAlignment="1">
      <alignment horizontal="right" vertical="center"/>
    </xf>
    <xf numFmtId="1" fontId="7" fillId="0" borderId="0" xfId="1" applyNumberFormat="1" applyFont="1" applyFill="1" applyAlignment="1">
      <alignment horizontal="center" vertical="center"/>
    </xf>
    <xf numFmtId="0" fontId="19" fillId="0" borderId="0" xfId="0" applyFont="1" applyAlignment="1">
      <alignment vertical="center" wrapText="1" readingOrder="1"/>
    </xf>
    <xf numFmtId="1" fontId="7" fillId="0" borderId="0" xfId="1" applyNumberFormat="1" applyFont="1" applyFill="1" applyAlignment="1">
      <alignment vertical="center" wrapText="1"/>
    </xf>
    <xf numFmtId="1" fontId="7" fillId="0" borderId="0" xfId="1" applyNumberFormat="1" applyFont="1" applyFill="1" applyAlignment="1">
      <alignment horizontal="left" vertical="center" wrapText="1"/>
    </xf>
    <xf numFmtId="0" fontId="19" fillId="0" borderId="0" xfId="0" applyFont="1" applyAlignment="1">
      <alignment vertical="center"/>
    </xf>
    <xf numFmtId="1" fontId="7" fillId="0" borderId="0" xfId="1" applyNumberFormat="1" applyFont="1" applyFill="1" applyAlignment="1">
      <alignment horizontal="center" vertical="center" wrapText="1"/>
    </xf>
    <xf numFmtId="3" fontId="7" fillId="0" borderId="2" xfId="1" applyNumberFormat="1" applyFont="1" applyFill="1" applyBorder="1" applyAlignment="1">
      <alignment horizontal="center" vertical="center" wrapText="1"/>
    </xf>
    <xf numFmtId="3" fontId="15" fillId="0" borderId="2" xfId="1" quotePrefix="1" applyNumberFormat="1" applyFont="1" applyFill="1" applyBorder="1" applyAlignment="1">
      <alignment horizontal="center" vertical="center" wrapText="1"/>
    </xf>
    <xf numFmtId="3" fontId="15" fillId="0" borderId="0" xfId="1" applyNumberFormat="1" applyFont="1" applyFill="1" applyBorder="1" applyAlignment="1">
      <alignment vertical="center" wrapText="1"/>
    </xf>
    <xf numFmtId="1" fontId="7" fillId="0" borderId="2" xfId="1" applyNumberFormat="1" applyFont="1" applyFill="1" applyBorder="1" applyAlignment="1">
      <alignment vertical="center"/>
    </xf>
    <xf numFmtId="1" fontId="13" fillId="0" borderId="2" xfId="1" applyNumberFormat="1" applyFont="1" applyFill="1" applyBorder="1" applyAlignment="1">
      <alignment horizontal="center" vertical="center" wrapText="1"/>
    </xf>
    <xf numFmtId="1" fontId="13" fillId="0" borderId="2" xfId="1" applyNumberFormat="1" applyFont="1" applyFill="1" applyBorder="1" applyAlignment="1">
      <alignment horizontal="right" vertical="center"/>
    </xf>
    <xf numFmtId="1" fontId="13" fillId="0" borderId="0" xfId="1" applyNumberFormat="1" applyFont="1" applyFill="1" applyAlignment="1">
      <alignment vertical="center"/>
    </xf>
    <xf numFmtId="1" fontId="14" fillId="0" borderId="2" xfId="1" applyNumberFormat="1" applyFont="1" applyFill="1" applyBorder="1" applyAlignment="1">
      <alignment horizontal="center" vertical="center" wrapText="1"/>
    </xf>
    <xf numFmtId="1" fontId="14" fillId="0" borderId="2" xfId="1" applyNumberFormat="1" applyFont="1" applyFill="1" applyBorder="1" applyAlignment="1">
      <alignment horizontal="right" vertical="center"/>
    </xf>
    <xf numFmtId="1" fontId="24" fillId="0" borderId="0" xfId="1" applyNumberFormat="1" applyFont="1" applyFill="1" applyAlignment="1">
      <alignment vertical="center"/>
    </xf>
    <xf numFmtId="1" fontId="20" fillId="0" borderId="0" xfId="1" applyNumberFormat="1" applyFont="1" applyFill="1" applyAlignment="1">
      <alignment vertical="center"/>
    </xf>
    <xf numFmtId="0" fontId="6" fillId="0" borderId="0" xfId="0" applyFont="1" applyAlignment="1">
      <alignment vertical="center" readingOrder="1"/>
    </xf>
    <xf numFmtId="1" fontId="21" fillId="0" borderId="0" xfId="1" applyNumberFormat="1" applyFont="1" applyFill="1" applyAlignment="1">
      <alignment horizontal="right" vertical="center"/>
    </xf>
    <xf numFmtId="0" fontId="8" fillId="0" borderId="0" xfId="0" applyFont="1" applyAlignment="1">
      <alignment vertical="center" readingOrder="1"/>
    </xf>
    <xf numFmtId="1" fontId="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3" fillId="0" borderId="0" xfId="1" applyNumberFormat="1" applyFont="1" applyFill="1" applyBorder="1" applyAlignment="1">
      <alignment horizontal="right" vertical="center"/>
    </xf>
    <xf numFmtId="1" fontId="13" fillId="0" borderId="0" xfId="1" applyNumberFormat="1" applyFont="1" applyFill="1" applyBorder="1" applyAlignment="1">
      <alignment vertical="center"/>
    </xf>
    <xf numFmtId="1" fontId="14" fillId="0" borderId="0" xfId="1" applyNumberFormat="1" applyFont="1" applyFill="1" applyBorder="1" applyAlignment="1">
      <alignment horizontal="right" vertical="center"/>
    </xf>
    <xf numFmtId="1" fontId="14" fillId="0" borderId="0" xfId="1" applyNumberFormat="1" applyFont="1" applyFill="1" applyBorder="1" applyAlignment="1">
      <alignment vertical="center"/>
    </xf>
    <xf numFmtId="1" fontId="14" fillId="0" borderId="0" xfId="1" applyNumberFormat="1" applyFont="1" applyFill="1" applyBorder="1" applyAlignment="1">
      <alignment horizontal="center" vertical="center"/>
    </xf>
    <xf numFmtId="0" fontId="14" fillId="0" borderId="0" xfId="1" applyNumberFormat="1" applyFont="1" applyFill="1" applyAlignment="1">
      <alignment vertical="center"/>
    </xf>
    <xf numFmtId="1" fontId="14" fillId="0" borderId="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0" fontId="26" fillId="0" borderId="0" xfId="0" applyFont="1" applyAlignment="1">
      <alignment vertical="center" wrapText="1"/>
    </xf>
    <xf numFmtId="0" fontId="27" fillId="0" borderId="0" xfId="0" applyFont="1" applyAlignment="1">
      <alignment vertical="center" wrapText="1"/>
    </xf>
    <xf numFmtId="0" fontId="5" fillId="0" borderId="0" xfId="0" applyFont="1" applyBorder="1" applyAlignment="1">
      <alignment horizontal="center" vertical="center" wrapText="1"/>
    </xf>
    <xf numFmtId="0" fontId="10" fillId="0" borderId="0" xfId="0" applyFont="1" applyBorder="1" applyAlignment="1">
      <alignment vertical="center" wrapText="1"/>
    </xf>
    <xf numFmtId="49" fontId="9" fillId="0" borderId="2" xfId="0" applyNumberFormat="1" applyFont="1" applyBorder="1" applyAlignment="1">
      <alignment horizontal="left" vertical="center" wrapText="1"/>
    </xf>
    <xf numFmtId="0" fontId="9" fillId="0" borderId="0" xfId="0" applyFont="1" applyBorder="1" applyAlignment="1">
      <alignment vertical="center" wrapText="1"/>
    </xf>
    <xf numFmtId="0" fontId="5" fillId="0" borderId="2" xfId="0" applyFont="1" applyBorder="1" applyAlignment="1">
      <alignment horizontal="left" vertical="center" wrapText="1"/>
    </xf>
    <xf numFmtId="0" fontId="10" fillId="0" borderId="0" xfId="0" applyFont="1" applyFill="1" applyAlignment="1">
      <alignment vertical="center" wrapText="1"/>
    </xf>
    <xf numFmtId="0" fontId="5" fillId="0" borderId="0" xfId="0" applyFont="1" applyAlignment="1">
      <alignment horizontal="left" vertical="center" wrapText="1"/>
    </xf>
    <xf numFmtId="1" fontId="30" fillId="0" borderId="0" xfId="1" applyNumberFormat="1" applyFont="1" applyFill="1" applyAlignment="1">
      <alignment horizontal="right" vertical="center"/>
    </xf>
    <xf numFmtId="1" fontId="30" fillId="0" borderId="0" xfId="1" applyNumberFormat="1" applyFont="1" applyFill="1" applyAlignment="1">
      <alignment vertical="center"/>
    </xf>
    <xf numFmtId="1" fontId="31" fillId="0" borderId="0" xfId="1" applyNumberFormat="1" applyFont="1" applyFill="1" applyAlignment="1">
      <alignment vertical="center"/>
    </xf>
    <xf numFmtId="1" fontId="3" fillId="0" borderId="0" xfId="1" applyNumberFormat="1" applyFont="1" applyFill="1" applyAlignment="1">
      <alignment vertical="center"/>
    </xf>
    <xf numFmtId="1" fontId="33" fillId="0" borderId="0" xfId="1" applyNumberFormat="1" applyFont="1" applyFill="1" applyAlignment="1">
      <alignment vertical="center"/>
    </xf>
    <xf numFmtId="1" fontId="34" fillId="0" borderId="0" xfId="1" applyNumberFormat="1" applyFont="1" applyFill="1" applyAlignment="1">
      <alignment horizontal="center" vertical="center" wrapText="1"/>
    </xf>
    <xf numFmtId="1" fontId="34" fillId="0" borderId="1" xfId="1" applyNumberFormat="1" applyFont="1" applyFill="1" applyBorder="1" applyAlignment="1">
      <alignment vertical="center"/>
    </xf>
    <xf numFmtId="1" fontId="34" fillId="0" borderId="1" xfId="1" applyNumberFormat="1" applyFont="1" applyFill="1" applyBorder="1" applyAlignment="1">
      <alignment horizontal="right" vertical="center"/>
    </xf>
    <xf numFmtId="1" fontId="35" fillId="0" borderId="0" xfId="1" applyNumberFormat="1" applyFont="1" applyFill="1" applyAlignment="1">
      <alignment vertical="center"/>
    </xf>
    <xf numFmtId="1" fontId="37" fillId="0" borderId="0" xfId="1" applyNumberFormat="1" applyFont="1" applyFill="1" applyAlignment="1">
      <alignment horizontal="center" vertical="center"/>
    </xf>
    <xf numFmtId="3" fontId="38" fillId="0" borderId="0" xfId="1" applyNumberFormat="1" applyFont="1" applyBorder="1" applyAlignment="1">
      <alignment horizontal="center" vertical="center" wrapText="1"/>
    </xf>
    <xf numFmtId="3" fontId="24" fillId="0" borderId="2" xfId="1" applyNumberFormat="1" applyFont="1" applyFill="1" applyBorder="1" applyAlignment="1">
      <alignment horizontal="center" vertical="center" wrapText="1"/>
    </xf>
    <xf numFmtId="3" fontId="36" fillId="0" borderId="6" xfId="1" applyNumberFormat="1" applyFont="1" applyFill="1" applyBorder="1" applyAlignment="1">
      <alignment horizontal="center" vertical="center" wrapText="1"/>
    </xf>
    <xf numFmtId="3" fontId="24" fillId="0" borderId="2" xfId="1" applyNumberFormat="1" applyFont="1" applyFill="1" applyBorder="1" applyAlignment="1">
      <alignment vertical="center" wrapText="1"/>
    </xf>
    <xf numFmtId="3" fontId="36" fillId="0" borderId="2" xfId="1" applyNumberFormat="1" applyFont="1" applyBorder="1" applyAlignment="1">
      <alignment horizontal="center" vertical="center" wrapText="1"/>
    </xf>
    <xf numFmtId="3" fontId="24" fillId="0" borderId="2" xfId="1" applyNumberFormat="1" applyFont="1" applyBorder="1" applyAlignment="1">
      <alignment horizontal="center" vertical="center" wrapText="1"/>
    </xf>
    <xf numFmtId="3" fontId="36" fillId="0" borderId="2" xfId="1" quotePrefix="1"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1" fontId="36" fillId="0" borderId="2" xfId="1" applyNumberFormat="1" applyFont="1" applyFill="1" applyBorder="1" applyAlignment="1">
      <alignment horizontal="center" vertical="center"/>
    </xf>
    <xf numFmtId="1" fontId="39" fillId="0" borderId="2" xfId="1" applyNumberFormat="1" applyFont="1" applyFill="1" applyBorder="1" applyAlignment="1">
      <alignment horizontal="center" vertical="center" wrapText="1"/>
    </xf>
    <xf numFmtId="1" fontId="36" fillId="0" borderId="2" xfId="1" applyNumberFormat="1" applyFont="1" applyFill="1" applyBorder="1" applyAlignment="1">
      <alignment horizontal="center" vertical="center" wrapText="1"/>
    </xf>
    <xf numFmtId="1" fontId="36" fillId="0" borderId="2" xfId="1" applyNumberFormat="1" applyFont="1" applyFill="1" applyBorder="1" applyAlignment="1">
      <alignment horizontal="right" vertical="center"/>
    </xf>
    <xf numFmtId="3" fontId="7" fillId="0" borderId="2" xfId="3" applyNumberFormat="1" applyFont="1" applyFill="1" applyBorder="1" applyAlignment="1">
      <alignment horizontal="center" vertical="center" wrapText="1"/>
    </xf>
    <xf numFmtId="1" fontId="39" fillId="0" borderId="2" xfId="1" applyNumberFormat="1" applyFont="1" applyFill="1" applyBorder="1" applyAlignment="1">
      <alignment horizontal="center" vertical="center"/>
    </xf>
    <xf numFmtId="1" fontId="39" fillId="0" borderId="2" xfId="1" applyNumberFormat="1" applyFont="1" applyFill="1" applyBorder="1" applyAlignment="1">
      <alignment vertical="center" wrapText="1"/>
    </xf>
    <xf numFmtId="1" fontId="39" fillId="0" borderId="2" xfId="1" applyNumberFormat="1" applyFont="1" applyFill="1" applyBorder="1" applyAlignment="1">
      <alignment horizontal="right" vertical="center"/>
    </xf>
    <xf numFmtId="1" fontId="41" fillId="0" borderId="0" xfId="1" applyNumberFormat="1" applyFont="1" applyFill="1" applyAlignment="1">
      <alignment vertical="center"/>
    </xf>
    <xf numFmtId="49" fontId="39" fillId="0" borderId="2" xfId="1" applyNumberFormat="1" applyFont="1" applyFill="1" applyBorder="1" applyAlignment="1">
      <alignment horizontal="center" vertical="center"/>
    </xf>
    <xf numFmtId="49" fontId="36" fillId="0" borderId="2" xfId="1" applyNumberFormat="1" applyFont="1" applyFill="1" applyBorder="1" applyAlignment="1">
      <alignment horizontal="center" vertical="center"/>
    </xf>
    <xf numFmtId="1" fontId="36" fillId="0" borderId="2" xfId="1" quotePrefix="1" applyNumberFormat="1" applyFont="1" applyFill="1" applyBorder="1" applyAlignment="1">
      <alignment vertical="center" wrapText="1"/>
    </xf>
    <xf numFmtId="1" fontId="36" fillId="0" borderId="2" xfId="1" applyNumberFormat="1" applyFont="1" applyFill="1" applyBorder="1" applyAlignment="1">
      <alignment vertical="center" wrapText="1"/>
    </xf>
    <xf numFmtId="1" fontId="42" fillId="2" borderId="2" xfId="1" applyNumberFormat="1" applyFont="1" applyFill="1" applyBorder="1" applyAlignment="1">
      <alignment horizontal="center" vertical="center"/>
    </xf>
    <xf numFmtId="1" fontId="42" fillId="2" borderId="2" xfId="1" applyNumberFormat="1" applyFont="1" applyFill="1" applyBorder="1" applyAlignment="1">
      <alignment vertical="center" wrapText="1"/>
    </xf>
    <xf numFmtId="1" fontId="42" fillId="2" borderId="2" xfId="1" applyNumberFormat="1" applyFont="1" applyFill="1" applyBorder="1" applyAlignment="1">
      <alignment horizontal="center" vertical="center" wrapText="1"/>
    </xf>
    <xf numFmtId="1" fontId="42" fillId="2" borderId="2" xfId="1" applyNumberFormat="1" applyFont="1" applyFill="1" applyBorder="1" applyAlignment="1">
      <alignment horizontal="right" vertical="center"/>
    </xf>
    <xf numFmtId="1" fontId="43" fillId="2" borderId="0" xfId="1" applyNumberFormat="1" applyFont="1" applyFill="1" applyAlignment="1">
      <alignment vertical="center"/>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30" fillId="0" borderId="2" xfId="1" applyNumberFormat="1" applyFont="1" applyFill="1" applyBorder="1" applyAlignment="1">
      <alignment horizontal="right" vertical="center"/>
    </xf>
    <xf numFmtId="1" fontId="36" fillId="0" borderId="0" xfId="1" applyNumberFormat="1" applyFont="1" applyFill="1" applyAlignment="1">
      <alignment horizontal="center" vertical="center"/>
    </xf>
    <xf numFmtId="1" fontId="36" fillId="0" borderId="0" xfId="1" applyNumberFormat="1" applyFont="1" applyFill="1" applyAlignment="1">
      <alignment vertical="center" wrapText="1"/>
    </xf>
    <xf numFmtId="1" fontId="36" fillId="0" borderId="0" xfId="1" applyNumberFormat="1" applyFont="1" applyFill="1" applyAlignment="1">
      <alignment horizontal="center" vertical="center" wrapText="1"/>
    </xf>
    <xf numFmtId="1" fontId="36" fillId="0" borderId="0" xfId="1" applyNumberFormat="1" applyFont="1" applyFill="1" applyAlignment="1">
      <alignment horizontal="right" vertical="center"/>
    </xf>
    <xf numFmtId="1" fontId="30" fillId="0" borderId="0" xfId="1" applyNumberFormat="1" applyFont="1" applyFill="1" applyAlignment="1">
      <alignment horizontal="center" vertical="center"/>
    </xf>
    <xf numFmtId="1" fontId="30" fillId="0" borderId="0" xfId="1" applyNumberFormat="1" applyFont="1" applyFill="1" applyAlignment="1">
      <alignment vertical="center" wrapText="1"/>
    </xf>
    <xf numFmtId="1" fontId="30" fillId="0" borderId="0" xfId="1" applyNumberFormat="1" applyFont="1" applyFill="1" applyAlignment="1">
      <alignment horizontal="center" vertical="center" wrapText="1"/>
    </xf>
    <xf numFmtId="1" fontId="14" fillId="0" borderId="0" xfId="1" applyNumberFormat="1" applyFont="1" applyFill="1" applyAlignment="1"/>
    <xf numFmtId="3" fontId="7" fillId="0" borderId="4" xfId="1" applyNumberFormat="1" applyFont="1" applyFill="1" applyBorder="1" applyAlignment="1">
      <alignment vertical="center" wrapText="1"/>
    </xf>
    <xf numFmtId="3" fontId="7" fillId="0" borderId="5" xfId="1" applyNumberFormat="1" applyFont="1" applyFill="1" applyBorder="1" applyAlignment="1">
      <alignment vertical="center" wrapText="1"/>
    </xf>
    <xf numFmtId="1" fontId="17" fillId="0" borderId="0" xfId="1" applyNumberFormat="1" applyFont="1" applyFill="1" applyAlignment="1">
      <alignment horizontal="center" vertical="center"/>
    </xf>
    <xf numFmtId="49" fontId="7" fillId="0" borderId="0" xfId="1" applyNumberFormat="1" applyFont="1" applyFill="1" applyBorder="1" applyAlignment="1">
      <alignment horizontal="center" vertical="center"/>
    </xf>
    <xf numFmtId="1" fontId="7" fillId="0" borderId="0" xfId="1" quotePrefix="1" applyNumberFormat="1" applyFont="1" applyFill="1" applyBorder="1" applyAlignment="1">
      <alignment vertical="center" wrapText="1"/>
    </xf>
    <xf numFmtId="1" fontId="15" fillId="0" borderId="0" xfId="1" applyNumberFormat="1" applyFont="1" applyFill="1" applyBorder="1" applyAlignment="1">
      <alignment horizontal="center" vertical="center" wrapText="1"/>
    </xf>
    <xf numFmtId="49" fontId="7" fillId="0" borderId="0" xfId="1" applyNumberFormat="1" applyFont="1" applyFill="1" applyAlignment="1">
      <alignment vertical="center"/>
    </xf>
    <xf numFmtId="49" fontId="14" fillId="0" borderId="0" xfId="1" applyNumberFormat="1" applyFont="1" applyFill="1" applyBorder="1" applyAlignment="1">
      <alignment vertical="center"/>
    </xf>
    <xf numFmtId="49" fontId="7" fillId="0" borderId="0" xfId="1" applyNumberFormat="1" applyFont="1" applyFill="1" applyBorder="1" applyAlignment="1">
      <alignment vertical="center"/>
    </xf>
    <xf numFmtId="49" fontId="7" fillId="0" borderId="0" xfId="1" applyNumberFormat="1" applyFont="1" applyFill="1" applyAlignment="1">
      <alignment horizontal="center" vertical="center"/>
    </xf>
    <xf numFmtId="1" fontId="7" fillId="0" borderId="0" xfId="1" applyNumberFormat="1" applyFont="1" applyFill="1" applyAlignment="1">
      <alignment horizontal="left" vertical="center" wrapText="1"/>
    </xf>
    <xf numFmtId="0" fontId="49" fillId="0" borderId="0" xfId="21" applyFont="1" applyAlignment="1">
      <alignment vertical="center" wrapText="1" readingOrder="1"/>
    </xf>
    <xf numFmtId="0" fontId="49" fillId="0" borderId="0" xfId="21" applyFont="1" applyAlignment="1">
      <alignment vertical="center" readingOrder="1"/>
    </xf>
    <xf numFmtId="0" fontId="50" fillId="0" borderId="0" xfId="21" applyFont="1" applyAlignment="1">
      <alignment vertical="center" wrapText="1" readingOrder="1"/>
    </xf>
    <xf numFmtId="0" fontId="8" fillId="0" borderId="0" xfId="21" applyFont="1" applyAlignment="1">
      <alignment vertical="center" wrapText="1" readingOrder="1"/>
    </xf>
    <xf numFmtId="0" fontId="8" fillId="0" borderId="0" xfId="21" applyFont="1" applyAlignment="1">
      <alignment vertical="center" readingOrder="1"/>
    </xf>
    <xf numFmtId="0" fontId="52" fillId="0" borderId="0" xfId="21" applyFont="1" applyAlignment="1">
      <alignment vertical="center" wrapText="1" readingOrder="1"/>
    </xf>
    <xf numFmtId="0" fontId="8" fillId="0" borderId="0" xfId="21" applyFont="1" applyAlignment="1">
      <alignment horizontal="center" vertical="center" wrapText="1" readingOrder="1"/>
    </xf>
    <xf numFmtId="0" fontId="54" fillId="0" borderId="0" xfId="21" applyFont="1" applyAlignment="1">
      <alignment vertical="center" wrapText="1" readingOrder="1"/>
    </xf>
    <xf numFmtId="0" fontId="52" fillId="0" borderId="0" xfId="21" applyFont="1" applyAlignment="1">
      <alignment horizontal="left" vertical="center" wrapText="1" readingOrder="1"/>
    </xf>
    <xf numFmtId="0" fontId="52" fillId="0" borderId="2" xfId="21" applyFont="1" applyBorder="1" applyAlignment="1">
      <alignment horizontal="center" vertical="center" wrapText="1" readingOrder="1"/>
    </xf>
    <xf numFmtId="0" fontId="52" fillId="0" borderId="0" xfId="21" applyFont="1" applyAlignment="1">
      <alignment horizontal="center" vertical="center" wrapText="1" readingOrder="1"/>
    </xf>
    <xf numFmtId="0" fontId="52" fillId="0" borderId="2" xfId="21" applyFont="1" applyBorder="1" applyAlignment="1">
      <alignment vertical="center" wrapText="1" readingOrder="1"/>
    </xf>
    <xf numFmtId="0" fontId="50" fillId="0" borderId="2" xfId="21" applyFont="1" applyBorder="1" applyAlignment="1">
      <alignment horizontal="center" vertical="center" wrapText="1" readingOrder="1"/>
    </xf>
    <xf numFmtId="0" fontId="55" fillId="0" borderId="2" xfId="21" applyFont="1" applyBorder="1" applyAlignment="1">
      <alignment horizontal="right" vertical="center" wrapText="1" readingOrder="1"/>
    </xf>
    <xf numFmtId="0" fontId="50" fillId="0" borderId="2" xfId="21" applyFont="1" applyBorder="1" applyAlignment="1">
      <alignment horizontal="left" vertical="center" wrapText="1" readingOrder="1"/>
    </xf>
    <xf numFmtId="0" fontId="50" fillId="0" borderId="6" xfId="21" applyFont="1" applyBorder="1" applyAlignment="1">
      <alignment vertical="center" wrapText="1" readingOrder="1"/>
    </xf>
    <xf numFmtId="0" fontId="50" fillId="0" borderId="2" xfId="21" applyFont="1" applyBorder="1" applyAlignment="1">
      <alignment vertical="center" wrapText="1" readingOrder="1"/>
    </xf>
    <xf numFmtId="0" fontId="56" fillId="0" borderId="2" xfId="21" applyFont="1" applyBorder="1" applyAlignment="1">
      <alignment horizontal="center" vertical="center" wrapText="1" readingOrder="1"/>
    </xf>
    <xf numFmtId="0" fontId="56" fillId="0" borderId="2" xfId="21" applyFont="1" applyBorder="1" applyAlignment="1">
      <alignment vertical="center" wrapText="1" readingOrder="1"/>
    </xf>
    <xf numFmtId="0" fontId="57" fillId="0" borderId="2" xfId="21" applyFont="1" applyBorder="1" applyAlignment="1">
      <alignment horizontal="right" vertical="center" wrapText="1" readingOrder="1"/>
    </xf>
    <xf numFmtId="0" fontId="54" fillId="0" borderId="2" xfId="21" applyFont="1" applyBorder="1" applyAlignment="1">
      <alignment vertical="center" wrapText="1" readingOrder="1"/>
    </xf>
    <xf numFmtId="0" fontId="54" fillId="0" borderId="2" xfId="21" quotePrefix="1" applyFont="1" applyBorder="1" applyAlignment="1">
      <alignment horizontal="center" vertical="center" wrapText="1" readingOrder="1"/>
    </xf>
    <xf numFmtId="0" fontId="58" fillId="0" borderId="2" xfId="21" applyFont="1" applyBorder="1" applyAlignment="1">
      <alignment horizontal="right" vertical="center" wrapText="1" readingOrder="1"/>
    </xf>
    <xf numFmtId="0" fontId="52" fillId="0" borderId="3" xfId="21" quotePrefix="1" applyFont="1" applyBorder="1" applyAlignment="1">
      <alignment horizontal="center" vertical="center" wrapText="1" readingOrder="1"/>
    </xf>
    <xf numFmtId="0" fontId="52" fillId="0" borderId="2" xfId="21" applyFont="1" applyBorder="1" applyAlignment="1">
      <alignment vertical="center" wrapText="1"/>
    </xf>
    <xf numFmtId="0" fontId="52" fillId="0" borderId="5" xfId="21" applyFont="1" applyBorder="1" applyAlignment="1">
      <alignment vertical="center" wrapText="1" readingOrder="1"/>
    </xf>
    <xf numFmtId="0" fontId="59" fillId="0" borderId="2" xfId="21" applyFont="1" applyBorder="1" applyAlignment="1">
      <alignment horizontal="right" vertical="center" wrapText="1" readingOrder="1"/>
    </xf>
    <xf numFmtId="49" fontId="9" fillId="0" borderId="2" xfId="21" applyNumberFormat="1" applyFont="1" applyBorder="1" applyAlignment="1">
      <alignment vertical="center" wrapText="1"/>
    </xf>
    <xf numFmtId="0" fontId="56" fillId="0" borderId="2" xfId="21" quotePrefix="1" applyFont="1" applyBorder="1" applyAlignment="1">
      <alignment horizontal="center" vertical="center" wrapText="1" readingOrder="1"/>
    </xf>
    <xf numFmtId="49" fontId="56" fillId="0" borderId="2" xfId="22" applyNumberFormat="1" applyFont="1" applyFill="1" applyBorder="1" applyAlignment="1">
      <alignment horizontal="left" vertical="center" wrapText="1"/>
    </xf>
    <xf numFmtId="0" fontId="56" fillId="0" borderId="0" xfId="21" applyFont="1" applyAlignment="1">
      <alignment vertical="center" wrapText="1" readingOrder="1"/>
    </xf>
    <xf numFmtId="169" fontId="52" fillId="0" borderId="2" xfId="21" quotePrefix="1" applyNumberFormat="1" applyFont="1" applyBorder="1" applyAlignment="1">
      <alignment horizontal="center" vertical="center" wrapText="1" readingOrder="1"/>
    </xf>
    <xf numFmtId="0" fontId="52" fillId="0" borderId="2" xfId="21" quotePrefix="1" applyFont="1" applyBorder="1" applyAlignment="1">
      <alignment horizontal="center" vertical="center" wrapText="1" readingOrder="1"/>
    </xf>
    <xf numFmtId="49" fontId="52" fillId="0" borderId="2" xfId="22" applyNumberFormat="1" applyFont="1" applyFill="1" applyBorder="1" applyAlignment="1">
      <alignment horizontal="left" vertical="center" wrapText="1"/>
    </xf>
    <xf numFmtId="0" fontId="19" fillId="0" borderId="0" xfId="21" applyFont="1" applyAlignment="1">
      <alignment vertical="center" wrapText="1" readingOrder="1"/>
    </xf>
    <xf numFmtId="0" fontId="19" fillId="0" borderId="0" xfId="21" applyFont="1" applyAlignment="1">
      <alignment vertical="center"/>
    </xf>
    <xf numFmtId="0" fontId="1" fillId="0" borderId="0" xfId="21" applyAlignment="1">
      <alignment vertical="center"/>
    </xf>
    <xf numFmtId="49" fontId="52" fillId="0" borderId="0" xfId="21" applyNumberFormat="1" applyFont="1" applyAlignment="1">
      <alignment vertical="center" wrapText="1" readingOrder="1"/>
    </xf>
    <xf numFmtId="49" fontId="54" fillId="0" borderId="0" xfId="21" applyNumberFormat="1" applyFont="1" applyAlignment="1">
      <alignment vertical="center" wrapText="1" readingOrder="1"/>
    </xf>
    <xf numFmtId="49" fontId="49" fillId="0" borderId="2" xfId="21" applyNumberFormat="1" applyFont="1" applyBorder="1" applyAlignment="1">
      <alignment horizontal="center" vertical="center" wrapText="1"/>
    </xf>
    <xf numFmtId="0" fontId="49" fillId="0" borderId="2" xfId="21" applyFont="1" applyBorder="1" applyAlignment="1">
      <alignment horizontal="center" vertical="center" wrapText="1"/>
    </xf>
    <xf numFmtId="0" fontId="49" fillId="0" borderId="0" xfId="21" applyFont="1" applyAlignment="1">
      <alignment horizontal="center" vertical="center"/>
    </xf>
    <xf numFmtId="0" fontId="50" fillId="0" borderId="2" xfId="21" applyFont="1" applyBorder="1" applyAlignment="1">
      <alignment horizontal="center" vertical="center" wrapText="1"/>
    </xf>
    <xf numFmtId="0" fontId="60" fillId="0" borderId="2" xfId="21" applyFont="1" applyBorder="1" applyAlignment="1">
      <alignment horizontal="right" vertical="center" wrapText="1"/>
    </xf>
    <xf numFmtId="0" fontId="1" fillId="0" borderId="2" xfId="21" applyBorder="1" applyAlignment="1">
      <alignment vertical="center"/>
    </xf>
    <xf numFmtId="0" fontId="61" fillId="0" borderId="2" xfId="21" applyFont="1" applyBorder="1" applyAlignment="1">
      <alignment horizontal="right" vertical="center" wrapText="1"/>
    </xf>
    <xf numFmtId="0" fontId="1" fillId="0" borderId="2" xfId="21" applyFont="1" applyBorder="1" applyAlignment="1">
      <alignment vertical="center"/>
    </xf>
    <xf numFmtId="0" fontId="1" fillId="0" borderId="0" xfId="21" applyFont="1" applyAlignment="1">
      <alignment vertical="center"/>
    </xf>
    <xf numFmtId="49" fontId="50" fillId="0" borderId="2" xfId="21" applyNumberFormat="1" applyFont="1" applyBorder="1" applyAlignment="1">
      <alignment horizontal="center" vertical="center" wrapText="1" readingOrder="1"/>
    </xf>
    <xf numFmtId="0" fontId="62" fillId="0" borderId="2" xfId="21" applyFont="1" applyBorder="1" applyAlignment="1">
      <alignment vertical="center"/>
    </xf>
    <xf numFmtId="49" fontId="1" fillId="0" borderId="0" xfId="21" applyNumberFormat="1" applyAlignment="1">
      <alignment vertical="center"/>
    </xf>
    <xf numFmtId="1" fontId="3" fillId="0" borderId="0" xfId="1" applyNumberFormat="1" applyFont="1" applyFill="1" applyAlignment="1">
      <alignment vertical="center" wrapText="1"/>
    </xf>
    <xf numFmtId="1" fontId="34" fillId="0" borderId="0" xfId="1" applyNumberFormat="1" applyFont="1" applyFill="1" applyAlignment="1">
      <alignment vertical="center" wrapText="1"/>
    </xf>
    <xf numFmtId="0" fontId="12" fillId="0" borderId="2" xfId="10" applyFont="1" applyBorder="1" applyAlignment="1">
      <alignment horizontal="center" vertical="center" wrapText="1"/>
    </xf>
    <xf numFmtId="3" fontId="7" fillId="0" borderId="2" xfId="1" applyNumberFormat="1" applyFont="1" applyFill="1" applyBorder="1" applyAlignment="1">
      <alignment vertical="center" wrapText="1"/>
    </xf>
    <xf numFmtId="0" fontId="7" fillId="0" borderId="2" xfId="1" applyNumberFormat="1" applyFont="1" applyFill="1" applyBorder="1" applyAlignment="1">
      <alignment horizontal="center" vertical="center" wrapText="1"/>
    </xf>
    <xf numFmtId="1" fontId="15" fillId="0" borderId="2" xfId="1" applyNumberFormat="1" applyFont="1" applyFill="1" applyBorder="1" applyAlignment="1">
      <alignment vertical="center"/>
    </xf>
    <xf numFmtId="1" fontId="15" fillId="0" borderId="0"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right" vertical="center"/>
    </xf>
    <xf numFmtId="49" fontId="7" fillId="0" borderId="0" xfId="1" applyNumberFormat="1" applyFont="1" applyFill="1" applyAlignment="1">
      <alignment horizontal="right" vertical="center"/>
    </xf>
    <xf numFmtId="0" fontId="10" fillId="0" borderId="0" xfId="0" quotePrefix="1" applyFont="1" applyAlignment="1">
      <alignment vertical="center"/>
    </xf>
    <xf numFmtId="0" fontId="10" fillId="0" borderId="0" xfId="0" applyFont="1" applyAlignment="1">
      <alignment vertical="center"/>
    </xf>
    <xf numFmtId="3" fontId="7" fillId="0" borderId="0" xfId="1" applyNumberFormat="1" applyFont="1" applyBorder="1" applyAlignment="1">
      <alignment horizontal="center" vertical="center" wrapText="1"/>
    </xf>
    <xf numFmtId="3" fontId="14" fillId="0" borderId="0" xfId="1" applyNumberFormat="1" applyFont="1" applyBorder="1" applyAlignment="1">
      <alignment horizontal="center" vertical="center" wrapText="1"/>
    </xf>
    <xf numFmtId="3" fontId="14" fillId="0" borderId="2" xfId="1" applyNumberFormat="1" applyFont="1" applyBorder="1" applyAlignment="1">
      <alignment horizontal="center" vertical="center" wrapText="1"/>
    </xf>
    <xf numFmtId="1" fontId="15" fillId="0" borderId="0" xfId="1" applyNumberFormat="1" applyFont="1" applyFill="1" applyAlignment="1">
      <alignment horizontal="center" vertical="center" wrapText="1"/>
    </xf>
    <xf numFmtId="1" fontId="7" fillId="0" borderId="0" xfId="1" applyNumberFormat="1" applyFont="1" applyFill="1" applyAlignment="1">
      <alignment horizontal="left" vertical="center" wrapText="1"/>
    </xf>
    <xf numFmtId="1" fontId="15" fillId="0" borderId="2" xfId="1" quotePrefix="1" applyNumberFormat="1" applyFont="1" applyFill="1" applyBorder="1" applyAlignment="1">
      <alignment vertical="center" wrapText="1"/>
    </xf>
    <xf numFmtId="171" fontId="7" fillId="0" borderId="2" xfId="4262" applyNumberFormat="1" applyFont="1" applyFill="1" applyBorder="1" applyAlignment="1">
      <alignment horizontal="right" vertical="center"/>
    </xf>
    <xf numFmtId="171" fontId="15" fillId="0" borderId="2" xfId="4262" applyNumberFormat="1" applyFont="1" applyFill="1" applyBorder="1" applyAlignment="1">
      <alignment horizontal="right" vertical="center"/>
    </xf>
    <xf numFmtId="3" fontId="36" fillId="0" borderId="16" xfId="0" applyNumberFormat="1" applyFont="1" applyBorder="1" applyAlignment="1">
      <alignment horizontal="center" vertical="center" wrapText="1"/>
    </xf>
    <xf numFmtId="3" fontId="36" fillId="0" borderId="16" xfId="0" applyNumberFormat="1" applyFont="1" applyBorder="1" applyAlignment="1">
      <alignment vertical="center" wrapText="1"/>
    </xf>
    <xf numFmtId="1" fontId="272" fillId="0" borderId="0" xfId="1" applyNumberFormat="1" applyFont="1" applyFill="1" applyAlignment="1">
      <alignment vertical="center"/>
    </xf>
    <xf numFmtId="1" fontId="272" fillId="0" borderId="0" xfId="1" applyNumberFormat="1" applyFont="1" applyFill="1" applyAlignment="1">
      <alignment horizontal="right" vertical="center"/>
    </xf>
    <xf numFmtId="171" fontId="274" fillId="0" borderId="2" xfId="4262" applyNumberFormat="1" applyFont="1" applyFill="1" applyBorder="1" applyAlignment="1">
      <alignment horizontal="right" vertical="center"/>
    </xf>
    <xf numFmtId="1" fontId="199" fillId="0" borderId="0" xfId="1" applyNumberFormat="1" applyFont="1" applyFill="1" applyAlignment="1">
      <alignment vertical="center"/>
    </xf>
    <xf numFmtId="1" fontId="7" fillId="0" borderId="5" xfId="1" applyNumberFormat="1" applyFont="1" applyFill="1" applyBorder="1" applyAlignment="1">
      <alignment horizontal="right" vertical="center"/>
    </xf>
    <xf numFmtId="0" fontId="36" fillId="50" borderId="2" xfId="0" applyFont="1" applyFill="1" applyBorder="1" applyAlignment="1">
      <alignment horizontal="center" vertical="center" wrapText="1"/>
    </xf>
    <xf numFmtId="171" fontId="36" fillId="50" borderId="2" xfId="1618" applyNumberFormat="1" applyFont="1" applyFill="1" applyBorder="1" applyAlignment="1">
      <alignment vertical="center"/>
    </xf>
    <xf numFmtId="3" fontId="7" fillId="0" borderId="5" xfId="1" quotePrefix="1" applyNumberFormat="1" applyFont="1" applyFill="1" applyBorder="1" applyAlignment="1">
      <alignment horizontal="center" vertical="center" wrapText="1"/>
    </xf>
    <xf numFmtId="1" fontId="15" fillId="0" borderId="0" xfId="1" applyNumberFormat="1" applyFont="1" applyFill="1" applyAlignment="1">
      <alignment horizontal="center" vertical="center" wrapText="1"/>
    </xf>
    <xf numFmtId="1" fontId="15" fillId="0" borderId="0" xfId="1" applyNumberFormat="1" applyFont="1" applyFill="1" applyAlignment="1">
      <alignment horizontal="center" vertical="center" wrapText="1"/>
    </xf>
    <xf numFmtId="9" fontId="199" fillId="0" borderId="2" xfId="4263" applyFont="1" applyFill="1" applyBorder="1" applyAlignment="1">
      <alignment horizontal="right" vertical="center"/>
    </xf>
    <xf numFmtId="3" fontId="14" fillId="0" borderId="2" xfId="1" applyNumberFormat="1" applyFont="1" applyBorder="1" applyAlignment="1">
      <alignment horizontal="center" vertical="center" wrapText="1"/>
    </xf>
    <xf numFmtId="3" fontId="7" fillId="0" borderId="0" xfId="1" applyNumberFormat="1" applyFont="1" applyBorder="1" applyAlignment="1">
      <alignment horizontal="center" vertical="center" wrapText="1"/>
    </xf>
    <xf numFmtId="3" fontId="14" fillId="0" borderId="0" xfId="1" applyNumberFormat="1" applyFont="1" applyBorder="1" applyAlignment="1">
      <alignment horizontal="center" vertical="center" wrapText="1"/>
    </xf>
    <xf numFmtId="171" fontId="39" fillId="0" borderId="2" xfId="4262" applyNumberFormat="1" applyFont="1" applyBorder="1" applyAlignment="1">
      <alignment vertical="center" wrapText="1"/>
    </xf>
    <xf numFmtId="3" fontId="14" fillId="0" borderId="2" xfId="1" applyNumberFormat="1" applyFont="1" applyBorder="1" applyAlignment="1">
      <alignment horizontal="center" vertical="center" wrapText="1"/>
    </xf>
    <xf numFmtId="3" fontId="36" fillId="50" borderId="2" xfId="0" quotePrefix="1" applyNumberFormat="1" applyFont="1" applyFill="1" applyBorder="1" applyAlignment="1">
      <alignment horizontal="left" vertical="center" wrapText="1"/>
    </xf>
    <xf numFmtId="1" fontId="7" fillId="0" borderId="0" xfId="1" applyNumberFormat="1" applyFont="1" applyAlignment="1">
      <alignment vertical="center"/>
    </xf>
    <xf numFmtId="1" fontId="14" fillId="0" borderId="0" xfId="1" applyNumberFormat="1" applyFont="1" applyAlignment="1">
      <alignment vertical="center"/>
    </xf>
    <xf numFmtId="1" fontId="17" fillId="0" borderId="0" xfId="1" applyNumberFormat="1" applyFont="1" applyAlignment="1">
      <alignment vertical="center"/>
    </xf>
    <xf numFmtId="3" fontId="7" fillId="0" borderId="0" xfId="1" applyNumberFormat="1" applyFont="1" applyAlignment="1">
      <alignment horizontal="center" vertical="center" wrapText="1"/>
    </xf>
    <xf numFmtId="3" fontId="14" fillId="0" borderId="0" xfId="1" applyNumberFormat="1" applyFont="1" applyAlignment="1">
      <alignment horizontal="center" vertical="center" wrapText="1"/>
    </xf>
    <xf numFmtId="3" fontId="7" fillId="0" borderId="2" xfId="1" quotePrefix="1" applyNumberFormat="1" applyFont="1" applyBorder="1" applyAlignment="1">
      <alignment horizontal="center" vertical="center" wrapText="1"/>
    </xf>
    <xf numFmtId="3" fontId="7" fillId="0" borderId="0" xfId="1" applyNumberFormat="1" applyFont="1" applyAlignment="1">
      <alignment vertical="center" wrapText="1"/>
    </xf>
    <xf numFmtId="1" fontId="15" fillId="0" borderId="0" xfId="1" applyNumberFormat="1" applyFont="1" applyAlignment="1">
      <alignment vertical="center"/>
    </xf>
    <xf numFmtId="1" fontId="274" fillId="0" borderId="2" xfId="1" applyNumberFormat="1" applyFont="1" applyBorder="1" applyAlignment="1">
      <alignment horizontal="right" vertical="center"/>
    </xf>
    <xf numFmtId="1" fontId="274" fillId="0" borderId="0" xfId="1" applyNumberFormat="1" applyFont="1" applyAlignment="1">
      <alignment vertical="center"/>
    </xf>
    <xf numFmtId="1" fontId="199" fillId="0" borderId="2" xfId="1" applyNumberFormat="1" applyFont="1" applyBorder="1" applyAlignment="1">
      <alignment horizontal="right" vertical="center"/>
    </xf>
    <xf numFmtId="1" fontId="199" fillId="0" borderId="0" xfId="1" applyNumberFormat="1" applyFont="1" applyAlignment="1">
      <alignment vertical="center"/>
    </xf>
    <xf numFmtId="0" fontId="131" fillId="0" borderId="2" xfId="0" applyFont="1" applyBorder="1" applyAlignment="1">
      <alignment horizontal="center" vertical="center" wrapText="1"/>
    </xf>
    <xf numFmtId="334" fontId="36" fillId="50" borderId="2" xfId="1618" applyNumberFormat="1" applyFont="1" applyFill="1" applyBorder="1" applyAlignment="1">
      <alignment vertical="center"/>
    </xf>
    <xf numFmtId="0" fontId="36" fillId="0" borderId="2" xfId="0" applyFont="1" applyBorder="1" applyAlignment="1">
      <alignment horizontal="center" vertical="center" wrapText="1"/>
    </xf>
    <xf numFmtId="0" fontId="131" fillId="0" borderId="2" xfId="0" applyFont="1" applyBorder="1" applyAlignment="1">
      <alignment horizontal="left" vertical="center" wrapText="1"/>
    </xf>
    <xf numFmtId="1" fontId="7" fillId="0" borderId="2" xfId="1" applyNumberFormat="1" applyFont="1" applyBorder="1" applyAlignment="1">
      <alignment horizontal="right" vertical="center"/>
    </xf>
    <xf numFmtId="0" fontId="39" fillId="0" borderId="2" xfId="0" applyFont="1" applyBorder="1" applyAlignment="1">
      <alignment horizontal="center" vertical="center" wrapText="1"/>
    </xf>
    <xf numFmtId="171" fontId="274" fillId="0" borderId="2" xfId="4262" applyNumberFormat="1" applyFont="1" applyFill="1" applyBorder="1" applyAlignment="1">
      <alignment horizontal="left" vertical="center"/>
    </xf>
    <xf numFmtId="1" fontId="272" fillId="0" borderId="0" xfId="1" applyNumberFormat="1" applyFont="1" applyAlignment="1">
      <alignment vertical="center"/>
    </xf>
    <xf numFmtId="0" fontId="36" fillId="50" borderId="2" xfId="0" quotePrefix="1" applyFont="1" applyFill="1" applyBorder="1" applyAlignment="1">
      <alignment horizontal="center" vertical="center"/>
    </xf>
    <xf numFmtId="0" fontId="39" fillId="50" borderId="2" xfId="0" applyFont="1" applyFill="1" applyBorder="1" applyAlignment="1">
      <alignment horizontal="center" vertical="center"/>
    </xf>
    <xf numFmtId="3" fontId="36" fillId="50" borderId="2" xfId="0" applyNumberFormat="1" applyFont="1" applyFill="1" applyBorder="1" applyAlignment="1">
      <alignment horizontal="center" vertical="center" wrapText="1"/>
    </xf>
    <xf numFmtId="0" fontId="39" fillId="50" borderId="2" xfId="0" quotePrefix="1" applyFont="1" applyFill="1" applyBorder="1" applyAlignment="1">
      <alignment horizontal="center" vertical="center"/>
    </xf>
    <xf numFmtId="0" fontId="39" fillId="0" borderId="2" xfId="0" applyFont="1" applyBorder="1" applyAlignment="1">
      <alignment horizontal="left" vertical="center" wrapText="1"/>
    </xf>
    <xf numFmtId="0" fontId="39" fillId="0" borderId="2" xfId="2657" applyFont="1" applyBorder="1" applyAlignment="1">
      <alignment horizontal="center" vertical="center" wrapText="1"/>
    </xf>
    <xf numFmtId="171" fontId="36" fillId="0" borderId="2" xfId="4262" applyNumberFormat="1" applyFont="1" applyFill="1" applyBorder="1" applyAlignment="1">
      <alignment horizontal="right" vertical="center"/>
    </xf>
    <xf numFmtId="1" fontId="33" fillId="0" borderId="0" xfId="1" applyNumberFormat="1" applyFont="1" applyAlignment="1">
      <alignment vertical="center"/>
    </xf>
    <xf numFmtId="1" fontId="34" fillId="0" borderId="0" xfId="1" applyNumberFormat="1" applyFont="1" applyAlignment="1">
      <alignment vertical="center"/>
    </xf>
    <xf numFmtId="3" fontId="39" fillId="50" borderId="2" xfId="0" applyNumberFormat="1" applyFont="1" applyFill="1" applyBorder="1" applyAlignment="1">
      <alignment horizontal="center" vertical="center" wrapText="1"/>
    </xf>
    <xf numFmtId="171" fontId="39" fillId="50" borderId="2" xfId="4262" applyNumberFormat="1" applyFont="1" applyFill="1" applyBorder="1" applyAlignment="1">
      <alignment horizontal="right" vertical="center" wrapText="1"/>
    </xf>
    <xf numFmtId="171" fontId="39" fillId="50" borderId="2" xfId="4262" applyNumberFormat="1" applyFont="1" applyFill="1" applyBorder="1" applyAlignment="1">
      <alignment horizontal="center" vertical="center" wrapText="1"/>
    </xf>
    <xf numFmtId="1" fontId="16" fillId="0" borderId="1" xfId="1" applyNumberFormat="1" applyFont="1" applyBorder="1" applyAlignment="1">
      <alignment vertical="center"/>
    </xf>
    <xf numFmtId="1" fontId="277" fillId="0" borderId="0" xfId="1" applyNumberFormat="1" applyFont="1" applyAlignment="1">
      <alignment vertical="center" wrapText="1"/>
    </xf>
    <xf numFmtId="171" fontId="274" fillId="0" borderId="2" xfId="4262" applyNumberFormat="1" applyFont="1" applyBorder="1" applyAlignment="1">
      <alignment horizontal="center" vertical="center" wrapText="1"/>
    </xf>
    <xf numFmtId="3" fontId="36" fillId="0" borderId="2" xfId="1" quotePrefix="1" applyNumberFormat="1" applyFont="1" applyBorder="1" applyAlignment="1">
      <alignment horizontal="center" vertical="center" wrapText="1"/>
    </xf>
    <xf numFmtId="49" fontId="39" fillId="0" borderId="2" xfId="1" applyNumberFormat="1" applyFont="1" applyBorder="1" applyAlignment="1">
      <alignment horizontal="right" vertical="center"/>
    </xf>
    <xf numFmtId="1" fontId="39" fillId="0" borderId="2" xfId="1" applyNumberFormat="1" applyFont="1" applyBorder="1" applyAlignment="1">
      <alignment vertical="center" wrapText="1"/>
    </xf>
    <xf numFmtId="1" fontId="39" fillId="0" borderId="2" xfId="1" applyNumberFormat="1" applyFont="1" applyBorder="1" applyAlignment="1">
      <alignment horizontal="center" vertical="center" wrapText="1"/>
    </xf>
    <xf numFmtId="171" fontId="39" fillId="0" borderId="2" xfId="4262" applyNumberFormat="1" applyFont="1" applyFill="1" applyBorder="1" applyAlignment="1">
      <alignment horizontal="right" vertical="center"/>
    </xf>
    <xf numFmtId="1" fontId="36" fillId="0" borderId="2" xfId="1" applyNumberFormat="1" applyFont="1" applyBorder="1" applyAlignment="1">
      <alignment horizontal="center" vertical="center" wrapText="1"/>
    </xf>
    <xf numFmtId="1" fontId="36" fillId="0" borderId="2" xfId="1" applyNumberFormat="1" applyFont="1" applyBorder="1" applyAlignment="1">
      <alignment vertical="center"/>
    </xf>
    <xf numFmtId="171" fontId="36" fillId="0" borderId="2" xfId="4262" applyNumberFormat="1" applyFont="1" applyFill="1" applyBorder="1" applyAlignment="1">
      <alignment vertical="center"/>
    </xf>
    <xf numFmtId="0" fontId="160" fillId="0" borderId="2" xfId="0" applyFont="1" applyBorder="1" applyAlignment="1">
      <alignment horizontal="left" vertical="center" wrapText="1"/>
    </xf>
    <xf numFmtId="0" fontId="160" fillId="0" borderId="2" xfId="0" applyFont="1" applyBorder="1" applyAlignment="1">
      <alignment horizontal="center" vertical="center" wrapText="1"/>
    </xf>
    <xf numFmtId="0" fontId="160" fillId="0" borderId="2" xfId="2657" applyFont="1" applyBorder="1" applyAlignment="1">
      <alignment horizontal="center" vertical="center" wrapText="1"/>
    </xf>
    <xf numFmtId="171" fontId="160" fillId="50" borderId="2" xfId="4262" applyNumberFormat="1" applyFont="1" applyFill="1" applyBorder="1" applyAlignment="1">
      <alignment horizontal="right" vertical="center" wrapText="1"/>
    </xf>
    <xf numFmtId="171" fontId="131" fillId="50" borderId="2" xfId="4262" applyNumberFormat="1" applyFont="1" applyFill="1" applyBorder="1" applyAlignment="1">
      <alignment horizontal="center" vertical="center" wrapText="1"/>
    </xf>
    <xf numFmtId="0" fontId="131" fillId="0" borderId="2" xfId="2657" applyFont="1" applyBorder="1" applyAlignment="1">
      <alignment horizontal="center" vertical="center" wrapText="1"/>
    </xf>
    <xf numFmtId="171" fontId="131" fillId="50" borderId="2" xfId="4262" applyNumberFormat="1" applyFont="1" applyFill="1" applyBorder="1" applyAlignment="1">
      <alignment horizontal="right" vertical="center" wrapText="1"/>
    </xf>
    <xf numFmtId="171" fontId="131" fillId="50" borderId="2" xfId="4262" applyNumberFormat="1" applyFont="1" applyFill="1" applyBorder="1" applyAlignment="1">
      <alignment horizontal="right" vertical="center"/>
    </xf>
    <xf numFmtId="171" fontId="131" fillId="50" borderId="2" xfId="4262" applyNumberFormat="1" applyFont="1" applyFill="1" applyBorder="1" applyAlignment="1">
      <alignment horizontal="center" vertical="center"/>
    </xf>
    <xf numFmtId="0" fontId="131" fillId="50" borderId="2" xfId="2612" applyFont="1" applyFill="1" applyBorder="1" applyAlignment="1">
      <alignment horizontal="center" vertical="center" wrapText="1"/>
    </xf>
    <xf numFmtId="0" fontId="160" fillId="50" borderId="2" xfId="0" applyFont="1" applyFill="1" applyBorder="1" applyAlignment="1">
      <alignment horizontal="left" vertical="center" wrapText="1"/>
    </xf>
    <xf numFmtId="171" fontId="160" fillId="50" borderId="2" xfId="4262" applyNumberFormat="1" applyFont="1" applyFill="1" applyBorder="1" applyAlignment="1">
      <alignment horizontal="right" vertical="center"/>
    </xf>
    <xf numFmtId="171" fontId="160" fillId="50" borderId="2" xfId="4262" applyNumberFormat="1" applyFont="1" applyFill="1" applyBorder="1" applyAlignment="1">
      <alignment horizontal="center" vertical="center"/>
    </xf>
    <xf numFmtId="171" fontId="131" fillId="0" borderId="2" xfId="4262" applyNumberFormat="1" applyFont="1" applyFill="1" applyBorder="1" applyAlignment="1">
      <alignment horizontal="center" vertical="center"/>
    </xf>
    <xf numFmtId="1" fontId="160" fillId="0" borderId="2" xfId="1" applyNumberFormat="1" applyFont="1" applyBorder="1" applyAlignment="1">
      <alignment vertical="center" wrapText="1"/>
    </xf>
    <xf numFmtId="171" fontId="131" fillId="0" borderId="2" xfId="1618" applyNumberFormat="1" applyFont="1" applyBorder="1" applyAlignment="1">
      <alignment vertical="center" wrapText="1"/>
    </xf>
    <xf numFmtId="171" fontId="160" fillId="50" borderId="2" xfId="2979" applyNumberFormat="1" applyFont="1" applyFill="1" applyBorder="1" applyAlignment="1">
      <alignment horizontal="right" vertical="center" wrapText="1"/>
    </xf>
    <xf numFmtId="1" fontId="36" fillId="0" borderId="2" xfId="1" applyNumberFormat="1" applyFont="1" applyBorder="1" applyAlignment="1">
      <alignment vertical="center" wrapText="1"/>
    </xf>
    <xf numFmtId="1" fontId="281" fillId="0" borderId="1" xfId="1" applyNumberFormat="1" applyFont="1" applyBorder="1" applyAlignment="1">
      <alignment vertical="center"/>
    </xf>
    <xf numFmtId="3" fontId="272" fillId="0" borderId="2" xfId="1" quotePrefix="1" applyNumberFormat="1" applyFont="1" applyBorder="1" applyAlignment="1">
      <alignment horizontal="center" vertical="center" wrapText="1"/>
    </xf>
    <xf numFmtId="0" fontId="280" fillId="0" borderId="0" xfId="0" applyFont="1"/>
    <xf numFmtId="3" fontId="36" fillId="50" borderId="2" xfId="2657" applyNumberFormat="1" applyFont="1" applyFill="1" applyBorder="1" applyAlignment="1">
      <alignment horizontal="left" vertical="center" wrapText="1"/>
    </xf>
    <xf numFmtId="171" fontId="36" fillId="50" borderId="2" xfId="4264" applyNumberFormat="1" applyFont="1" applyFill="1" applyBorder="1" applyAlignment="1">
      <alignment horizontal="center" vertical="center" wrapText="1"/>
    </xf>
    <xf numFmtId="171" fontId="36" fillId="0" borderId="2" xfId="1618" applyNumberFormat="1" applyFont="1" applyFill="1" applyBorder="1" applyAlignment="1">
      <alignment horizontal="center" vertical="center"/>
    </xf>
    <xf numFmtId="171" fontId="36" fillId="50" borderId="2" xfId="4264" applyNumberFormat="1" applyFont="1" applyFill="1" applyBorder="1" applyAlignment="1">
      <alignment horizontal="left" vertical="center" wrapText="1"/>
    </xf>
    <xf numFmtId="171" fontId="39" fillId="0" borderId="2" xfId="4262" applyNumberFormat="1" applyFont="1" applyFill="1" applyBorder="1" applyAlignment="1">
      <alignment horizontal="center"/>
    </xf>
    <xf numFmtId="3" fontId="14" fillId="0" borderId="2" xfId="1" applyNumberFormat="1" applyFont="1" applyBorder="1" applyAlignment="1">
      <alignment horizontal="center" vertical="center" wrapText="1"/>
    </xf>
    <xf numFmtId="3" fontId="7" fillId="0" borderId="0" xfId="1" applyNumberFormat="1" applyFont="1" applyAlignment="1">
      <alignment horizontal="center" vertical="center" wrapText="1"/>
    </xf>
    <xf numFmtId="171" fontId="36" fillId="50" borderId="2" xfId="4262" applyNumberFormat="1" applyFont="1" applyFill="1" applyBorder="1" applyAlignment="1">
      <alignment horizontal="right" vertical="center"/>
    </xf>
    <xf numFmtId="0" fontId="36" fillId="0" borderId="2" xfId="2657" applyFont="1" applyFill="1" applyBorder="1" applyAlignment="1">
      <alignment horizontal="center" vertical="center" wrapText="1"/>
    </xf>
    <xf numFmtId="1" fontId="14" fillId="0" borderId="1" xfId="1" applyNumberFormat="1" applyFont="1" applyBorder="1" applyAlignment="1">
      <alignment vertical="center"/>
    </xf>
    <xf numFmtId="171" fontId="39" fillId="0" borderId="2" xfId="4262" applyNumberFormat="1" applyFont="1" applyBorder="1" applyAlignment="1">
      <alignment horizontal="right" vertical="center" wrapText="1"/>
    </xf>
    <xf numFmtId="1" fontId="39" fillId="0" borderId="2" xfId="1" quotePrefix="1" applyNumberFormat="1" applyFont="1" applyBorder="1" applyAlignment="1">
      <alignment vertical="center" wrapText="1"/>
    </xf>
    <xf numFmtId="1" fontId="36" fillId="0" borderId="2" xfId="1" quotePrefix="1" applyNumberFormat="1" applyFont="1" applyBorder="1" applyAlignment="1">
      <alignment vertical="center" wrapText="1"/>
    </xf>
    <xf numFmtId="1" fontId="36" fillId="0" borderId="2" xfId="1" applyNumberFormat="1" applyFont="1" applyBorder="1" applyAlignment="1">
      <alignment horizontal="right" vertical="center"/>
    </xf>
    <xf numFmtId="0" fontId="36" fillId="0" borderId="2" xfId="2657" applyFont="1" applyBorder="1" applyAlignment="1">
      <alignment horizontal="center" vertical="center"/>
    </xf>
    <xf numFmtId="0" fontId="36" fillId="0" borderId="2" xfId="2613" applyFont="1" applyBorder="1" applyAlignment="1">
      <alignment horizontal="left" vertical="center" wrapText="1"/>
    </xf>
    <xf numFmtId="9" fontId="36" fillId="0" borderId="2" xfId="4263" applyFont="1" applyFill="1" applyBorder="1" applyAlignment="1">
      <alignment horizontal="right" vertical="center"/>
    </xf>
    <xf numFmtId="1" fontId="36" fillId="0" borderId="0" xfId="1" applyNumberFormat="1" applyFont="1" applyAlignment="1">
      <alignment vertical="center"/>
    </xf>
    <xf numFmtId="171" fontId="282" fillId="0" borderId="2" xfId="4262" applyNumberFormat="1" applyFont="1" applyFill="1" applyBorder="1" applyAlignment="1">
      <alignment horizontal="right" vertical="center"/>
    </xf>
    <xf numFmtId="3" fontId="36" fillId="0" borderId="2" xfId="11" quotePrefix="1" applyNumberFormat="1" applyFont="1" applyBorder="1" applyAlignment="1">
      <alignment horizontal="right" vertical="center" wrapText="1"/>
    </xf>
    <xf numFmtId="171" fontId="36" fillId="0" borderId="2" xfId="1618" applyNumberFormat="1" applyFont="1" applyBorder="1" applyAlignment="1">
      <alignment vertical="center" wrapText="1"/>
    </xf>
    <xf numFmtId="171" fontId="36" fillId="50" borderId="2" xfId="1618" applyNumberFormat="1" applyFont="1" applyFill="1" applyBorder="1" applyAlignment="1">
      <alignment vertical="center" wrapText="1"/>
    </xf>
    <xf numFmtId="171" fontId="39" fillId="50" borderId="2" xfId="2979" applyNumberFormat="1" applyFont="1" applyFill="1" applyBorder="1" applyAlignment="1">
      <alignment horizontal="right" vertical="center" wrapText="1"/>
    </xf>
    <xf numFmtId="0" fontId="275" fillId="0" borderId="2" xfId="11" applyFont="1" applyBorder="1" applyAlignment="1">
      <alignment vertical="center"/>
    </xf>
    <xf numFmtId="171" fontId="39" fillId="0" borderId="2" xfId="4262" applyNumberFormat="1" applyFont="1" applyFill="1" applyBorder="1" applyAlignment="1">
      <alignment horizontal="left" vertical="center"/>
    </xf>
    <xf numFmtId="171" fontId="282" fillId="0" borderId="2" xfId="4262" applyNumberFormat="1" applyFont="1" applyFill="1" applyBorder="1" applyAlignment="1">
      <alignment horizontal="left" vertical="center"/>
    </xf>
    <xf numFmtId="1" fontId="36" fillId="0" borderId="2" xfId="1" applyNumberFormat="1" applyFont="1" applyBorder="1" applyAlignment="1">
      <alignment horizontal="center" vertical="center"/>
    </xf>
    <xf numFmtId="1" fontId="275" fillId="0" borderId="2" xfId="1" applyNumberFormat="1" applyFont="1" applyBorder="1" applyAlignment="1">
      <alignment horizontal="right" vertical="center"/>
    </xf>
    <xf numFmtId="171" fontId="36" fillId="2" borderId="2" xfId="1760" applyNumberFormat="1" applyFont="1" applyFill="1" applyBorder="1" applyAlignment="1">
      <alignment horizontal="center" vertical="center" wrapText="1"/>
    </xf>
    <xf numFmtId="1" fontId="39" fillId="0" borderId="2" xfId="1" applyNumberFormat="1" applyFont="1" applyBorder="1" applyAlignment="1">
      <alignment horizontal="right" vertical="center"/>
    </xf>
    <xf numFmtId="171" fontId="39" fillId="50" borderId="2" xfId="2979" applyNumberFormat="1" applyFont="1" applyFill="1" applyBorder="1" applyAlignment="1">
      <alignment vertical="center" wrapText="1"/>
    </xf>
    <xf numFmtId="0" fontId="36" fillId="0" borderId="53" xfId="2613" applyFont="1" applyFill="1" applyBorder="1" applyAlignment="1">
      <alignment horizontal="left" vertical="center" wrapText="1"/>
    </xf>
    <xf numFmtId="0" fontId="36" fillId="0" borderId="53" xfId="0" applyFont="1" applyBorder="1" applyAlignment="1">
      <alignment vertical="center" wrapText="1"/>
    </xf>
    <xf numFmtId="241" fontId="36" fillId="0" borderId="53" xfId="1848" applyNumberFormat="1" applyFont="1" applyFill="1" applyBorder="1" applyAlignment="1">
      <alignment horizontal="center" vertical="center" wrapText="1"/>
    </xf>
    <xf numFmtId="0" fontId="36" fillId="0" borderId="53" xfId="2613" applyFont="1" applyFill="1" applyBorder="1" applyAlignment="1">
      <alignment horizontal="center" vertical="center" wrapText="1"/>
    </xf>
    <xf numFmtId="171" fontId="36" fillId="0" borderId="53" xfId="1629" applyNumberFormat="1" applyFont="1" applyFill="1" applyBorder="1" applyAlignment="1">
      <alignment vertical="center"/>
    </xf>
    <xf numFmtId="0" fontId="36" fillId="0" borderId="53" xfId="2657" applyFont="1" applyBorder="1" applyAlignment="1">
      <alignment horizontal="center" vertical="center"/>
    </xf>
    <xf numFmtId="3" fontId="36" fillId="50" borderId="53" xfId="0" applyNumberFormat="1" applyFont="1" applyFill="1" applyBorder="1" applyAlignment="1">
      <alignment horizontal="center" vertical="center" wrapText="1"/>
    </xf>
    <xf numFmtId="0" fontId="36" fillId="50" borderId="53" xfId="2613" applyFont="1" applyFill="1" applyBorder="1" applyAlignment="1">
      <alignment horizontal="left" vertical="center" wrapText="1"/>
    </xf>
    <xf numFmtId="0" fontId="36" fillId="0" borderId="53" xfId="0" applyFont="1" applyBorder="1" applyAlignment="1">
      <alignment horizontal="center" vertical="center" wrapText="1"/>
    </xf>
    <xf numFmtId="3" fontId="36" fillId="0" borderId="53" xfId="1" quotePrefix="1" applyNumberFormat="1" applyFont="1" applyBorder="1" applyAlignment="1">
      <alignment horizontal="center" vertical="center" wrapText="1"/>
    </xf>
    <xf numFmtId="0" fontId="39" fillId="0" borderId="2" xfId="2657" applyFont="1" applyBorder="1" applyAlignment="1">
      <alignment horizontal="center" vertical="center"/>
    </xf>
    <xf numFmtId="0" fontId="39" fillId="0" borderId="2" xfId="2613" applyFont="1" applyBorder="1" applyAlignment="1">
      <alignment horizontal="left" vertical="center" wrapText="1"/>
    </xf>
    <xf numFmtId="0" fontId="39" fillId="50" borderId="2" xfId="0" applyFont="1" applyFill="1" applyBorder="1" applyAlignment="1">
      <alignment horizontal="center" vertical="center" wrapText="1"/>
    </xf>
    <xf numFmtId="0" fontId="39" fillId="0" borderId="53" xfId="0" applyFont="1" applyBorder="1" applyAlignment="1">
      <alignment horizontal="center" vertical="center" wrapText="1"/>
    </xf>
    <xf numFmtId="169" fontId="39" fillId="0" borderId="2" xfId="2657" applyNumberFormat="1" applyFont="1" applyBorder="1" applyAlignment="1">
      <alignment horizontal="center" vertical="center"/>
    </xf>
    <xf numFmtId="1" fontId="36" fillId="0" borderId="2" xfId="1" applyNumberFormat="1" applyFont="1" applyBorder="1" applyAlignment="1">
      <alignment horizontal="left" vertical="center" wrapText="1"/>
    </xf>
    <xf numFmtId="1" fontId="36" fillId="0" borderId="2" xfId="1" applyNumberFormat="1" applyFont="1" applyBorder="1" applyAlignment="1">
      <alignment horizontal="center"/>
    </xf>
    <xf numFmtId="1" fontId="39" fillId="0" borderId="2" xfId="1" applyNumberFormat="1" applyFont="1" applyBorder="1" applyAlignment="1">
      <alignment horizontal="center"/>
    </xf>
    <xf numFmtId="171" fontId="36" fillId="0" borderId="2" xfId="4262" applyNumberFormat="1" applyFont="1" applyFill="1" applyBorder="1" applyAlignment="1">
      <alignment horizontal="center" vertical="center"/>
    </xf>
    <xf numFmtId="171" fontId="36" fillId="50" borderId="2" xfId="4262" applyNumberFormat="1" applyFont="1" applyFill="1" applyBorder="1" applyAlignment="1">
      <alignment horizontal="center" vertical="center"/>
    </xf>
    <xf numFmtId="171" fontId="39" fillId="0" borderId="2" xfId="4262" applyNumberFormat="1" applyFont="1" applyFill="1" applyBorder="1" applyAlignment="1">
      <alignment horizontal="center" vertical="center"/>
    </xf>
    <xf numFmtId="334" fontId="36" fillId="50" borderId="2" xfId="1618" applyNumberFormat="1" applyFont="1" applyFill="1" applyBorder="1" applyAlignment="1">
      <alignment horizontal="center" vertical="center"/>
    </xf>
    <xf numFmtId="1" fontId="39" fillId="0" borderId="2" xfId="1" applyNumberFormat="1" applyFont="1" applyBorder="1" applyAlignment="1">
      <alignment horizontal="center" vertical="center"/>
    </xf>
    <xf numFmtId="334" fontId="39" fillId="50" borderId="2" xfId="1618" applyNumberFormat="1" applyFont="1" applyFill="1" applyBorder="1" applyAlignment="1">
      <alignment horizontal="center" vertical="center"/>
    </xf>
    <xf numFmtId="1" fontId="39" fillId="0" borderId="2" xfId="1" applyNumberFormat="1" applyFont="1" applyBorder="1" applyAlignment="1">
      <alignment horizontal="left" vertical="center" wrapText="1"/>
    </xf>
    <xf numFmtId="1" fontId="36" fillId="0" borderId="53" xfId="1" applyNumberFormat="1" applyFont="1" applyBorder="1" applyAlignment="1">
      <alignment horizontal="center" vertical="center" wrapText="1"/>
    </xf>
    <xf numFmtId="49" fontId="39" fillId="0" borderId="53" xfId="1" applyNumberFormat="1" applyFont="1" applyBorder="1" applyAlignment="1">
      <alignment horizontal="right" vertical="center"/>
    </xf>
    <xf numFmtId="171" fontId="39" fillId="50" borderId="2" xfId="4262" applyNumberFormat="1" applyFont="1" applyFill="1" applyBorder="1" applyAlignment="1">
      <alignment horizontal="center" vertical="center"/>
    </xf>
    <xf numFmtId="171" fontId="39" fillId="0" borderId="2" xfId="4262" applyNumberFormat="1" applyFont="1" applyBorder="1" applyAlignment="1">
      <alignment horizontal="center"/>
    </xf>
    <xf numFmtId="171" fontId="39" fillId="0" borderId="2" xfId="4262" applyNumberFormat="1" applyFont="1" applyBorder="1" applyAlignment="1">
      <alignment horizontal="center" vertical="center"/>
    </xf>
    <xf numFmtId="171" fontId="36" fillId="50" borderId="53" xfId="4262" applyNumberFormat="1" applyFont="1" applyFill="1" applyBorder="1" applyAlignment="1">
      <alignment horizontal="right" vertical="center"/>
    </xf>
    <xf numFmtId="0" fontId="36" fillId="0" borderId="53" xfId="2613" applyFont="1" applyBorder="1" applyAlignment="1">
      <alignment horizontal="left" vertical="center" wrapText="1"/>
    </xf>
    <xf numFmtId="1" fontId="36" fillId="0" borderId="53" xfId="1" applyNumberFormat="1" applyFont="1" applyBorder="1" applyAlignment="1">
      <alignment horizontal="left" vertical="center" wrapText="1"/>
    </xf>
    <xf numFmtId="171" fontId="36" fillId="0" borderId="53" xfId="4262" applyNumberFormat="1" applyFont="1" applyFill="1" applyBorder="1" applyAlignment="1">
      <alignment horizontal="center" vertical="center"/>
    </xf>
    <xf numFmtId="1" fontId="36" fillId="0" borderId="53" xfId="1" applyNumberFormat="1" applyFont="1" applyBorder="1" applyAlignment="1">
      <alignment horizontal="center" vertical="center"/>
    </xf>
    <xf numFmtId="1" fontId="36" fillId="0" borderId="53" xfId="1" applyNumberFormat="1" applyFont="1" applyBorder="1" applyAlignment="1">
      <alignment horizontal="center"/>
    </xf>
    <xf numFmtId="334" fontId="36" fillId="50" borderId="53" xfId="1618" applyNumberFormat="1" applyFont="1" applyFill="1" applyBorder="1" applyAlignment="1">
      <alignment horizontal="center" vertical="center"/>
    </xf>
    <xf numFmtId="9" fontId="36" fillId="0" borderId="53" xfId="4263" applyFont="1" applyFill="1" applyBorder="1" applyAlignment="1">
      <alignment horizontal="right" vertical="center"/>
    </xf>
    <xf numFmtId="1" fontId="287" fillId="0" borderId="0" xfId="1" applyNumberFormat="1" applyFont="1" applyFill="1" applyAlignment="1">
      <alignment vertical="center"/>
    </xf>
    <xf numFmtId="0" fontId="39" fillId="50" borderId="53" xfId="0" applyFont="1" applyFill="1" applyBorder="1" applyAlignment="1">
      <alignment horizontal="center" vertical="center" wrapText="1"/>
    </xf>
    <xf numFmtId="171" fontId="39" fillId="50" borderId="53" xfId="4262" applyNumberFormat="1" applyFont="1" applyFill="1" applyBorder="1" applyAlignment="1">
      <alignment horizontal="center" vertical="center"/>
    </xf>
    <xf numFmtId="0" fontId="36" fillId="50" borderId="53" xfId="0" applyFont="1" applyFill="1" applyBorder="1" applyAlignment="1">
      <alignment horizontal="center" vertical="center" wrapText="1"/>
    </xf>
    <xf numFmtId="1" fontId="36" fillId="50" borderId="53" xfId="1" applyNumberFormat="1" applyFont="1" applyFill="1" applyBorder="1" applyAlignment="1">
      <alignment horizontal="center" vertical="center"/>
    </xf>
    <xf numFmtId="334" fontId="39" fillId="50" borderId="53" xfId="1618" applyNumberFormat="1" applyFont="1" applyFill="1" applyBorder="1" applyAlignment="1">
      <alignment horizontal="center" vertical="center"/>
    </xf>
    <xf numFmtId="171" fontId="36" fillId="50" borderId="53" xfId="4262" applyNumberFormat="1" applyFont="1" applyFill="1" applyBorder="1" applyAlignment="1">
      <alignment horizontal="center" vertical="center"/>
    </xf>
    <xf numFmtId="49" fontId="15" fillId="0" borderId="53" xfId="1" applyNumberFormat="1" applyFont="1" applyFill="1" applyBorder="1" applyAlignment="1">
      <alignment horizontal="right" vertical="center"/>
    </xf>
    <xf numFmtId="1" fontId="15" fillId="0" borderId="53" xfId="1" applyNumberFormat="1" applyFont="1" applyFill="1" applyBorder="1" applyAlignment="1">
      <alignment vertical="center" wrapText="1"/>
    </xf>
    <xf numFmtId="1" fontId="7" fillId="0" borderId="53" xfId="1" applyNumberFormat="1" applyFont="1" applyFill="1" applyBorder="1" applyAlignment="1">
      <alignment horizontal="center" vertical="center" wrapText="1"/>
    </xf>
    <xf numFmtId="1" fontId="36" fillId="0" borderId="53" xfId="1" applyNumberFormat="1" applyFont="1" applyFill="1" applyBorder="1" applyAlignment="1">
      <alignment horizontal="center" vertical="center" wrapText="1"/>
    </xf>
    <xf numFmtId="171" fontId="39" fillId="0" borderId="53" xfId="4262" applyNumberFormat="1" applyFont="1" applyBorder="1" applyAlignment="1">
      <alignment vertical="center" wrapText="1"/>
    </xf>
    <xf numFmtId="3" fontId="39" fillId="50" borderId="53" xfId="0" applyNumberFormat="1" applyFont="1" applyFill="1" applyBorder="1" applyAlignment="1">
      <alignment horizontal="center" vertical="center" wrapText="1"/>
    </xf>
    <xf numFmtId="3" fontId="39" fillId="50" borderId="53" xfId="2657" applyNumberFormat="1" applyFont="1" applyFill="1" applyBorder="1" applyAlignment="1">
      <alignment horizontal="left" vertical="center" wrapText="1"/>
    </xf>
    <xf numFmtId="171" fontId="39" fillId="50" borderId="53" xfId="4264" applyNumberFormat="1" applyFont="1" applyFill="1" applyBorder="1" applyAlignment="1">
      <alignment horizontal="left" vertical="center" wrapText="1"/>
    </xf>
    <xf numFmtId="1" fontId="39" fillId="0" borderId="53" xfId="1" applyNumberFormat="1" applyFont="1" applyFill="1" applyBorder="1" applyAlignment="1">
      <alignment horizontal="left" vertical="center" wrapText="1"/>
    </xf>
    <xf numFmtId="3" fontId="39" fillId="50" borderId="53" xfId="0" applyNumberFormat="1" applyFont="1" applyFill="1" applyBorder="1" applyAlignment="1">
      <alignment horizontal="left" vertical="center" wrapText="1"/>
    </xf>
    <xf numFmtId="171" fontId="39" fillId="50" borderId="53" xfId="1618" applyNumberFormat="1" applyFont="1" applyFill="1" applyBorder="1" applyAlignment="1">
      <alignment vertical="center"/>
    </xf>
    <xf numFmtId="171" fontId="39" fillId="0" borderId="53" xfId="4262" applyNumberFormat="1" applyFont="1" applyFill="1" applyBorder="1" applyAlignment="1">
      <alignment vertical="center"/>
    </xf>
    <xf numFmtId="9" fontId="39" fillId="0" borderId="53" xfId="4263" applyFont="1" applyFill="1" applyBorder="1" applyAlignment="1">
      <alignment vertical="center"/>
    </xf>
    <xf numFmtId="49" fontId="39" fillId="0" borderId="53" xfId="1" applyNumberFormat="1" applyFont="1" applyFill="1" applyBorder="1" applyAlignment="1">
      <alignment horizontal="left" vertical="center"/>
    </xf>
    <xf numFmtId="1" fontId="36" fillId="0" borderId="53" xfId="1" applyNumberFormat="1" applyFont="1" applyFill="1" applyBorder="1" applyAlignment="1">
      <alignment horizontal="left" vertical="center" wrapText="1"/>
    </xf>
    <xf numFmtId="3" fontId="36" fillId="50" borderId="53" xfId="0" applyNumberFormat="1" applyFont="1" applyFill="1" applyBorder="1" applyAlignment="1">
      <alignment horizontal="left" vertical="center" wrapText="1"/>
    </xf>
    <xf numFmtId="3" fontId="36" fillId="50" borderId="53" xfId="2657" applyNumberFormat="1" applyFont="1" applyFill="1" applyBorder="1" applyAlignment="1">
      <alignment horizontal="left" vertical="center" wrapText="1"/>
    </xf>
    <xf numFmtId="171" fontId="36" fillId="50" borderId="53" xfId="1618" applyNumberFormat="1" applyFont="1" applyFill="1" applyBorder="1" applyAlignment="1">
      <alignment vertical="center"/>
    </xf>
    <xf numFmtId="229" fontId="36" fillId="50" borderId="53" xfId="1618" applyNumberFormat="1" applyFont="1" applyFill="1" applyBorder="1" applyAlignment="1">
      <alignment vertical="center"/>
    </xf>
    <xf numFmtId="1" fontId="7" fillId="0" borderId="53" xfId="1" applyNumberFormat="1" applyFont="1" applyFill="1" applyBorder="1" applyAlignment="1">
      <alignment vertical="center"/>
    </xf>
    <xf numFmtId="3" fontId="275" fillId="50" borderId="53" xfId="0" applyNumberFormat="1" applyFont="1" applyFill="1" applyBorder="1" applyAlignment="1">
      <alignment horizontal="left" vertical="center" wrapText="1"/>
    </xf>
    <xf numFmtId="3" fontId="275" fillId="50" borderId="53" xfId="2657" applyNumberFormat="1" applyFont="1" applyFill="1" applyBorder="1" applyAlignment="1">
      <alignment horizontal="left" vertical="center" wrapText="1"/>
    </xf>
    <xf numFmtId="1" fontId="275" fillId="0" borderId="53" xfId="1" applyNumberFormat="1" applyFont="1" applyFill="1" applyBorder="1" applyAlignment="1">
      <alignment horizontal="left" vertical="center" wrapText="1"/>
    </xf>
    <xf numFmtId="229" fontId="275" fillId="50" borderId="53" xfId="1618" applyNumberFormat="1" applyFont="1" applyFill="1" applyBorder="1" applyAlignment="1">
      <alignment vertical="center"/>
    </xf>
    <xf numFmtId="171" fontId="275" fillId="50" borderId="53" xfId="1618" applyNumberFormat="1" applyFont="1" applyFill="1" applyBorder="1" applyAlignment="1">
      <alignment vertical="center"/>
    </xf>
    <xf numFmtId="1" fontId="272" fillId="0" borderId="53" xfId="1" applyNumberFormat="1" applyFont="1" applyFill="1" applyBorder="1" applyAlignment="1">
      <alignment vertical="center"/>
    </xf>
    <xf numFmtId="2" fontId="36" fillId="50" borderId="53" xfId="0" applyNumberFormat="1" applyFont="1" applyFill="1" applyBorder="1" applyAlignment="1">
      <alignment horizontal="center" vertical="center" wrapText="1"/>
    </xf>
    <xf numFmtId="171" fontId="36" fillId="0" borderId="53" xfId="4262" applyNumberFormat="1" applyFont="1" applyFill="1" applyBorder="1" applyAlignment="1">
      <alignment vertical="center"/>
    </xf>
    <xf numFmtId="1" fontId="15" fillId="0" borderId="53" xfId="1" applyNumberFormat="1" applyFont="1" applyFill="1" applyBorder="1" applyAlignment="1">
      <alignment vertical="center"/>
    </xf>
    <xf numFmtId="1" fontId="7" fillId="0" borderId="53" xfId="1" applyNumberFormat="1" applyFont="1" applyFill="1" applyBorder="1" applyAlignment="1">
      <alignment vertical="center" wrapText="1"/>
    </xf>
    <xf numFmtId="0" fontId="36" fillId="0" borderId="53" xfId="0" applyFont="1" applyFill="1" applyBorder="1" applyAlignment="1">
      <alignment horizontal="center" vertical="center" wrapText="1"/>
    </xf>
    <xf numFmtId="171" fontId="275" fillId="0" borderId="53" xfId="1619" applyNumberFormat="1" applyFont="1" applyBorder="1" applyAlignment="1">
      <alignment vertical="center" wrapText="1"/>
    </xf>
    <xf numFmtId="1" fontId="36" fillId="0" borderId="53" xfId="1" applyNumberFormat="1" applyFont="1" applyBorder="1" applyAlignment="1">
      <alignment vertical="center"/>
    </xf>
    <xf numFmtId="1" fontId="36" fillId="0" borderId="53" xfId="1" applyNumberFormat="1" applyFont="1" applyBorder="1" applyAlignment="1">
      <alignment horizontal="right" vertical="center"/>
    </xf>
    <xf numFmtId="171" fontId="36" fillId="0" borderId="53" xfId="1619" applyNumberFormat="1" applyFont="1" applyBorder="1" applyAlignment="1">
      <alignment vertical="center" wrapText="1"/>
    </xf>
    <xf numFmtId="171" fontId="36" fillId="0" borderId="53" xfId="4262" applyNumberFormat="1" applyFont="1" applyFill="1" applyBorder="1" applyAlignment="1">
      <alignment horizontal="right" vertical="center"/>
    </xf>
    <xf numFmtId="334" fontId="36" fillId="50" borderId="53" xfId="1618" applyNumberFormat="1" applyFont="1" applyFill="1" applyBorder="1" applyAlignment="1">
      <alignment vertical="center"/>
    </xf>
    <xf numFmtId="9" fontId="199" fillId="0" borderId="53" xfId="4263" applyFont="1" applyFill="1" applyBorder="1" applyAlignment="1">
      <alignment horizontal="right" vertical="center"/>
    </xf>
    <xf numFmtId="3" fontId="36" fillId="50" borderId="54" xfId="0" applyNumberFormat="1" applyFont="1" applyFill="1" applyBorder="1" applyAlignment="1">
      <alignment horizontal="left" vertical="center" wrapText="1"/>
    </xf>
    <xf numFmtId="0" fontId="275" fillId="0" borderId="2" xfId="2657" applyFont="1" applyBorder="1" applyAlignment="1">
      <alignment horizontal="center" vertical="center"/>
    </xf>
    <xf numFmtId="0" fontId="275" fillId="0" borderId="2" xfId="2613" applyFont="1" applyBorder="1" applyAlignment="1">
      <alignment horizontal="left" vertical="center" wrapText="1"/>
    </xf>
    <xf numFmtId="0" fontId="275" fillId="50" borderId="2" xfId="0" applyFont="1" applyFill="1" applyBorder="1" applyAlignment="1">
      <alignment horizontal="center" vertical="center" wrapText="1"/>
    </xf>
    <xf numFmtId="1" fontId="275" fillId="0" borderId="2" xfId="1" applyNumberFormat="1" applyFont="1" applyBorder="1" applyAlignment="1">
      <alignment horizontal="left" vertical="center" wrapText="1"/>
    </xf>
    <xf numFmtId="3" fontId="275" fillId="50" borderId="2" xfId="0" applyNumberFormat="1" applyFont="1" applyFill="1" applyBorder="1" applyAlignment="1">
      <alignment horizontal="center" vertical="center" wrapText="1"/>
    </xf>
    <xf numFmtId="1" fontId="275" fillId="0" borderId="2" xfId="1" applyNumberFormat="1" applyFont="1" applyBorder="1" applyAlignment="1">
      <alignment horizontal="center" vertical="center" wrapText="1"/>
    </xf>
    <xf numFmtId="0" fontId="275" fillId="50" borderId="53" xfId="0" applyFont="1" applyFill="1" applyBorder="1" applyAlignment="1">
      <alignment horizontal="center" vertical="center" wrapText="1"/>
    </xf>
    <xf numFmtId="171" fontId="275" fillId="50" borderId="53" xfId="4262" applyNumberFormat="1" applyFont="1" applyFill="1" applyBorder="1" applyAlignment="1">
      <alignment horizontal="center" vertical="center"/>
    </xf>
    <xf numFmtId="171" fontId="275" fillId="0" borderId="2" xfId="4262" applyNumberFormat="1" applyFont="1" applyFill="1" applyBorder="1" applyAlignment="1">
      <alignment horizontal="center" vertical="center"/>
    </xf>
    <xf numFmtId="1" fontId="275" fillId="0" borderId="2" xfId="1" applyNumberFormat="1" applyFont="1" applyBorder="1" applyAlignment="1">
      <alignment horizontal="center"/>
    </xf>
    <xf numFmtId="1" fontId="275" fillId="0" borderId="2" xfId="1" applyNumberFormat="1" applyFont="1" applyBorder="1" applyAlignment="1">
      <alignment horizontal="center" vertical="center"/>
    </xf>
    <xf numFmtId="334" fontId="275" fillId="50" borderId="2" xfId="1618" applyNumberFormat="1" applyFont="1" applyFill="1" applyBorder="1" applyAlignment="1">
      <alignment horizontal="center" vertical="center"/>
    </xf>
    <xf numFmtId="9" fontId="275" fillId="0" borderId="2" xfId="4263" applyFont="1" applyFill="1" applyBorder="1" applyAlignment="1">
      <alignment horizontal="right" vertical="center"/>
    </xf>
    <xf numFmtId="1" fontId="275" fillId="50" borderId="53" xfId="1" applyNumberFormat="1" applyFont="1" applyFill="1" applyBorder="1" applyAlignment="1">
      <alignment horizontal="center" vertical="center"/>
    </xf>
    <xf numFmtId="171" fontId="39" fillId="0" borderId="53" xfId="1618" applyNumberFormat="1" applyFont="1" applyFill="1" applyBorder="1" applyAlignment="1">
      <alignment vertical="center" wrapText="1"/>
    </xf>
    <xf numFmtId="334" fontId="275" fillId="50" borderId="53" xfId="1618" applyNumberFormat="1" applyFont="1" applyFill="1" applyBorder="1" applyAlignment="1">
      <alignment horizontal="center" vertical="center"/>
    </xf>
    <xf numFmtId="171" fontId="36" fillId="50" borderId="53" xfId="1629" applyNumberFormat="1" applyFont="1" applyFill="1" applyBorder="1" applyAlignment="1">
      <alignment horizontal="center" vertical="center"/>
    </xf>
    <xf numFmtId="171" fontId="275" fillId="50" borderId="53" xfId="1629" applyNumberFormat="1" applyFont="1" applyFill="1" applyBorder="1" applyAlignment="1">
      <alignment horizontal="center" vertical="center"/>
    </xf>
    <xf numFmtId="171" fontId="199" fillId="50" borderId="53" xfId="1618" applyNumberFormat="1" applyFont="1" applyFill="1" applyBorder="1" applyAlignment="1">
      <alignment vertical="center" wrapText="1"/>
    </xf>
    <xf numFmtId="0" fontId="36" fillId="0" borderId="53" xfId="2657" applyFont="1" applyFill="1" applyBorder="1" applyAlignment="1">
      <alignment horizontal="center" vertical="center"/>
    </xf>
    <xf numFmtId="3" fontId="36" fillId="0" borderId="53" xfId="0" applyNumberFormat="1" applyFont="1" applyFill="1" applyBorder="1" applyAlignment="1">
      <alignment horizontal="center" vertical="center" wrapText="1"/>
    </xf>
    <xf numFmtId="171" fontId="275" fillId="0" borderId="53" xfId="4262" applyNumberFormat="1" applyFont="1" applyFill="1" applyBorder="1" applyAlignment="1">
      <alignment vertical="center"/>
    </xf>
    <xf numFmtId="171" fontId="275" fillId="0" borderId="53" xfId="4262" applyNumberFormat="1" applyFont="1" applyFill="1" applyBorder="1" applyAlignment="1">
      <alignment horizontal="center" vertical="center"/>
    </xf>
    <xf numFmtId="334" fontId="275" fillId="0" borderId="53" xfId="1618" applyNumberFormat="1" applyFont="1" applyFill="1" applyBorder="1" applyAlignment="1">
      <alignment horizontal="center" vertical="center"/>
    </xf>
    <xf numFmtId="334" fontId="36" fillId="0" borderId="53" xfId="1618" applyNumberFormat="1" applyFont="1" applyFill="1" applyBorder="1" applyAlignment="1">
      <alignment horizontal="center" vertical="center"/>
    </xf>
    <xf numFmtId="1" fontId="36" fillId="0" borderId="53" xfId="1" applyNumberFormat="1" applyFont="1" applyFill="1" applyBorder="1" applyAlignment="1">
      <alignment vertical="center"/>
    </xf>
    <xf numFmtId="1" fontId="36" fillId="0" borderId="53" xfId="1" applyNumberFormat="1" applyFont="1" applyFill="1" applyBorder="1" applyAlignment="1">
      <alignment horizontal="right" vertical="center"/>
    </xf>
    <xf numFmtId="334" fontId="36" fillId="0" borderId="53" xfId="1618" applyNumberFormat="1" applyFont="1" applyFill="1" applyBorder="1" applyAlignment="1">
      <alignment vertical="center"/>
    </xf>
    <xf numFmtId="0" fontId="36" fillId="0" borderId="53" xfId="2657" applyFont="1" applyFill="1" applyBorder="1" applyAlignment="1">
      <alignment horizontal="center" vertical="center" wrapText="1"/>
    </xf>
    <xf numFmtId="171" fontId="36" fillId="0" borderId="53" xfId="0" applyNumberFormat="1" applyFont="1" applyFill="1" applyBorder="1" applyAlignment="1">
      <alignment vertical="center"/>
    </xf>
    <xf numFmtId="171" fontId="275" fillId="50" borderId="53" xfId="4262" applyNumberFormat="1" applyFont="1" applyFill="1" applyBorder="1" applyAlignment="1">
      <alignment horizontal="right" vertical="center"/>
    </xf>
    <xf numFmtId="1" fontId="36" fillId="0" borderId="53" xfId="1" applyNumberFormat="1" applyFont="1" applyBorder="1" applyAlignment="1">
      <alignment horizontal="left" vertical="top" wrapText="1"/>
    </xf>
    <xf numFmtId="1" fontId="275" fillId="0" borderId="53" xfId="1" applyNumberFormat="1" applyFont="1" applyBorder="1" applyAlignment="1">
      <alignment horizontal="left" vertical="center" wrapText="1"/>
    </xf>
    <xf numFmtId="1" fontId="272" fillId="0" borderId="53" xfId="1" applyNumberFormat="1" applyFont="1" applyBorder="1" applyAlignment="1">
      <alignment vertical="center"/>
    </xf>
    <xf numFmtId="1" fontId="36" fillId="0" borderId="53" xfId="1" quotePrefix="1" applyNumberFormat="1" applyFont="1" applyBorder="1" applyAlignment="1">
      <alignment horizontal="left" vertical="center" wrapText="1"/>
    </xf>
    <xf numFmtId="1" fontId="7" fillId="0" borderId="53" xfId="1" applyNumberFormat="1" applyFont="1" applyBorder="1" applyAlignment="1">
      <alignment vertical="center"/>
    </xf>
    <xf numFmtId="1" fontId="36" fillId="0" borderId="53" xfId="1" quotePrefix="1" applyNumberFormat="1" applyFont="1" applyBorder="1" applyAlignment="1">
      <alignment vertical="center" wrapText="1"/>
    </xf>
    <xf numFmtId="0" fontId="275" fillId="0" borderId="53" xfId="2657" applyFont="1" applyFill="1" applyBorder="1" applyAlignment="1">
      <alignment horizontal="center" vertical="center"/>
    </xf>
    <xf numFmtId="0" fontId="275" fillId="0" borderId="53" xfId="2613" applyFont="1" applyFill="1" applyBorder="1" applyAlignment="1">
      <alignment horizontal="left" vertical="center" wrapText="1"/>
    </xf>
    <xf numFmtId="0" fontId="275" fillId="0" borderId="53" xfId="0" applyFont="1" applyFill="1" applyBorder="1" applyAlignment="1">
      <alignment horizontal="center" vertical="center" wrapText="1"/>
    </xf>
    <xf numFmtId="1" fontId="275" fillId="0" borderId="53" xfId="1" applyNumberFormat="1" applyFont="1" applyFill="1" applyBorder="1" applyAlignment="1">
      <alignment horizontal="center" vertical="center" wrapText="1"/>
    </xf>
    <xf numFmtId="3" fontId="275" fillId="0" borderId="53" xfId="0" applyNumberFormat="1" applyFont="1" applyFill="1" applyBorder="1" applyAlignment="1">
      <alignment horizontal="center" vertical="center" wrapText="1"/>
    </xf>
    <xf numFmtId="229" fontId="131" fillId="50" borderId="2" xfId="4262" applyNumberFormat="1" applyFont="1" applyFill="1" applyBorder="1" applyAlignment="1">
      <alignment horizontal="right" vertical="center" wrapText="1"/>
    </xf>
    <xf numFmtId="335" fontId="131" fillId="50" borderId="2" xfId="4262" applyNumberFormat="1" applyFont="1" applyFill="1" applyBorder="1" applyAlignment="1">
      <alignment horizontal="right" vertical="center"/>
    </xf>
    <xf numFmtId="334" fontId="39" fillId="50" borderId="2" xfId="4262" applyNumberFormat="1" applyFont="1" applyFill="1" applyBorder="1" applyAlignment="1">
      <alignment horizontal="center" vertical="center"/>
    </xf>
    <xf numFmtId="334" fontId="39" fillId="0" borderId="2" xfId="4262" applyNumberFormat="1" applyFont="1" applyFill="1" applyBorder="1" applyAlignment="1">
      <alignment horizontal="center" vertical="center"/>
    </xf>
    <xf numFmtId="336" fontId="15" fillId="0" borderId="0" xfId="1" applyNumberFormat="1" applyFont="1" applyAlignment="1">
      <alignment vertical="center"/>
    </xf>
    <xf numFmtId="171" fontId="39" fillId="0" borderId="53" xfId="4262" applyNumberFormat="1" applyFont="1" applyBorder="1" applyAlignment="1">
      <alignment horizontal="right" vertical="center" wrapText="1"/>
    </xf>
    <xf numFmtId="1" fontId="39" fillId="0" borderId="53" xfId="1" applyNumberFormat="1" applyFont="1" applyBorder="1" applyAlignment="1">
      <alignment vertical="center" wrapText="1"/>
    </xf>
    <xf numFmtId="1" fontId="36" fillId="0" borderId="53" xfId="1" applyNumberFormat="1" applyFont="1" applyBorder="1" applyAlignment="1">
      <alignment vertical="center" wrapText="1"/>
    </xf>
    <xf numFmtId="1" fontId="39" fillId="0" borderId="53" xfId="1" quotePrefix="1" applyNumberFormat="1" applyFont="1" applyBorder="1" applyAlignment="1">
      <alignment vertical="center" wrapText="1"/>
    </xf>
    <xf numFmtId="0" fontId="36" fillId="0" borderId="53" xfId="0" applyFont="1" applyFill="1" applyBorder="1" applyAlignment="1">
      <alignment horizontal="left" vertical="center" wrapText="1"/>
    </xf>
    <xf numFmtId="3" fontId="7" fillId="0" borderId="8" xfId="1" applyNumberFormat="1" applyFont="1" applyBorder="1" applyAlignment="1">
      <alignment vertical="center" wrapText="1"/>
    </xf>
    <xf numFmtId="0" fontId="0" fillId="0" borderId="53" xfId="0" applyBorder="1"/>
    <xf numFmtId="1" fontId="3" fillId="0" borderId="0" xfId="1" applyNumberFormat="1" applyFont="1" applyAlignment="1">
      <alignment horizontal="center" vertical="center" wrapText="1"/>
    </xf>
    <xf numFmtId="3" fontId="14" fillId="0" borderId="3" xfId="1" applyNumberFormat="1" applyFont="1" applyBorder="1" applyAlignment="1">
      <alignment horizontal="center" vertical="center" wrapText="1"/>
    </xf>
    <xf numFmtId="3" fontId="14" fillId="0" borderId="5" xfId="1" applyNumberFormat="1" applyFont="1" applyBorder="1" applyAlignment="1">
      <alignment horizontal="center" vertical="center" wrapText="1"/>
    </xf>
    <xf numFmtId="3" fontId="7" fillId="0" borderId="6" xfId="1" applyNumberFormat="1" applyFont="1" applyBorder="1" applyAlignment="1">
      <alignment horizontal="center" vertical="center" wrapText="1"/>
    </xf>
    <xf numFmtId="3" fontId="7" fillId="0" borderId="7" xfId="1" applyNumberFormat="1" applyFont="1" applyBorder="1" applyAlignment="1">
      <alignment horizontal="center" vertical="center" wrapText="1"/>
    </xf>
    <xf numFmtId="3" fontId="7" fillId="0" borderId="8" xfId="1" applyNumberFormat="1" applyFont="1" applyBorder="1" applyAlignment="1">
      <alignment horizontal="center" vertical="center" wrapText="1"/>
    </xf>
    <xf numFmtId="3" fontId="7" fillId="0" borderId="9" xfId="1" applyNumberFormat="1" applyFont="1" applyBorder="1" applyAlignment="1">
      <alignment horizontal="center" vertical="center" wrapText="1"/>
    </xf>
    <xf numFmtId="3" fontId="7" fillId="0" borderId="11" xfId="1" applyNumberFormat="1" applyFont="1" applyBorder="1" applyAlignment="1">
      <alignment horizontal="center" vertical="center" wrapText="1"/>
    </xf>
    <xf numFmtId="3" fontId="7" fillId="0" borderId="10" xfId="1" applyNumberFormat="1" applyFont="1" applyBorder="1" applyAlignment="1">
      <alignment horizontal="center" vertical="center" wrapText="1"/>
    </xf>
    <xf numFmtId="3" fontId="7" fillId="0" borderId="14"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3" fontId="7" fillId="0" borderId="15" xfId="1" applyNumberFormat="1" applyFont="1" applyBorder="1" applyAlignment="1">
      <alignment horizontal="center" vertical="center" wrapText="1"/>
    </xf>
    <xf numFmtId="3" fontId="15" fillId="0" borderId="9" xfId="1" applyNumberFormat="1" applyFont="1" applyBorder="1" applyAlignment="1">
      <alignment horizontal="center" vertical="center" wrapText="1"/>
    </xf>
    <xf numFmtId="3" fontId="15" fillId="0" borderId="10" xfId="1" applyNumberFormat="1" applyFont="1" applyBorder="1" applyAlignment="1">
      <alignment horizontal="center" vertical="center" wrapText="1"/>
    </xf>
    <xf numFmtId="3" fontId="15" fillId="0" borderId="14" xfId="1" applyNumberFormat="1" applyFont="1" applyBorder="1" applyAlignment="1">
      <alignment horizontal="center" vertical="center" wrapText="1"/>
    </xf>
    <xf numFmtId="3" fontId="15" fillId="0" borderId="15" xfId="1" applyNumberFormat="1" applyFont="1" applyBorder="1" applyAlignment="1">
      <alignment horizontal="center" vertical="center" wrapText="1"/>
    </xf>
    <xf numFmtId="3" fontId="7" fillId="0" borderId="2" xfId="1" applyNumberFormat="1" applyFont="1" applyBorder="1" applyAlignment="1">
      <alignment horizontal="center" vertical="center" wrapText="1"/>
    </xf>
    <xf numFmtId="0" fontId="273" fillId="0" borderId="2" xfId="0" applyFont="1" applyBorder="1"/>
    <xf numFmtId="1" fontId="34" fillId="0" borderId="0" xfId="1" applyNumberFormat="1" applyFont="1" applyAlignment="1">
      <alignment horizontal="center" vertical="center" wrapText="1"/>
    </xf>
    <xf numFmtId="1" fontId="14" fillId="0" borderId="1" xfId="1" applyNumberFormat="1" applyFont="1" applyBorder="1" applyAlignment="1">
      <alignment horizontal="center" vertical="center" wrapText="1"/>
    </xf>
    <xf numFmtId="3" fontId="7" fillId="0" borderId="3" xfId="1" applyNumberFormat="1" applyFont="1" applyBorder="1" applyAlignment="1">
      <alignment horizontal="center" vertical="center" wrapText="1"/>
    </xf>
    <xf numFmtId="3" fontId="7" fillId="0" borderId="4" xfId="1" applyNumberFormat="1" applyFont="1" applyBorder="1" applyAlignment="1">
      <alignment horizontal="center" vertical="center" wrapText="1"/>
    </xf>
    <xf numFmtId="3" fontId="7" fillId="0" borderId="5" xfId="1" applyNumberFormat="1" applyFont="1" applyBorder="1" applyAlignment="1">
      <alignment horizontal="center" vertical="center" wrapText="1"/>
    </xf>
    <xf numFmtId="3" fontId="14" fillId="0" borderId="2" xfId="1" applyNumberFormat="1" applyFont="1" applyBorder="1" applyAlignment="1">
      <alignment horizontal="center" vertical="center" wrapText="1"/>
    </xf>
    <xf numFmtId="3" fontId="36" fillId="0" borderId="2" xfId="1" applyNumberFormat="1" applyFont="1" applyBorder="1" applyAlignment="1">
      <alignment horizontal="center" vertical="center" wrapText="1"/>
    </xf>
    <xf numFmtId="1" fontId="14" fillId="0" borderId="0" xfId="1" applyNumberFormat="1" applyFont="1" applyAlignment="1">
      <alignment horizontal="center" vertical="center" wrapText="1"/>
    </xf>
    <xf numFmtId="1" fontId="15" fillId="0" borderId="0" xfId="1" applyNumberFormat="1" applyFont="1" applyAlignment="1">
      <alignment horizontal="center" vertical="center" wrapText="1"/>
    </xf>
    <xf numFmtId="3" fontId="24" fillId="0" borderId="2" xfId="1" applyNumberFormat="1" applyFont="1" applyBorder="1" applyAlignment="1">
      <alignment horizontal="center" vertical="center" wrapText="1"/>
    </xf>
    <xf numFmtId="0" fontId="36" fillId="0" borderId="2" xfId="0" applyFont="1" applyBorder="1"/>
    <xf numFmtId="3" fontId="272" fillId="0" borderId="2" xfId="1" applyNumberFormat="1" applyFont="1" applyBorder="1" applyAlignment="1">
      <alignment horizontal="center" vertical="center" wrapText="1"/>
    </xf>
    <xf numFmtId="1" fontId="3" fillId="0" borderId="0" xfId="1" applyNumberFormat="1" applyFont="1" applyAlignment="1">
      <alignment horizontal="center" vertical="center"/>
    </xf>
    <xf numFmtId="3" fontId="7" fillId="0" borderId="0" xfId="1" applyNumberFormat="1" applyFont="1" applyAlignment="1">
      <alignment horizontal="center" vertical="center" wrapText="1"/>
    </xf>
    <xf numFmtId="3" fontId="7" fillId="0" borderId="55" xfId="1" applyNumberFormat="1" applyFont="1" applyBorder="1" applyAlignment="1">
      <alignment horizontal="center" vertical="center" wrapText="1"/>
    </xf>
    <xf numFmtId="1" fontId="14" fillId="0" borderId="1" xfId="1" applyNumberFormat="1" applyFont="1" applyFill="1" applyBorder="1" applyAlignment="1">
      <alignment horizontal="right" vertical="center"/>
    </xf>
    <xf numFmtId="3" fontId="7" fillId="0" borderId="2" xfId="1" applyNumberFormat="1" applyFont="1" applyFill="1" applyBorder="1" applyAlignment="1">
      <alignment horizontal="center" vertical="center" wrapText="1"/>
    </xf>
    <xf numFmtId="3" fontId="7" fillId="0" borderId="0" xfId="1" applyNumberFormat="1" applyFont="1" applyFill="1" applyBorder="1" applyAlignment="1">
      <alignment horizontal="center" vertical="center" wrapText="1"/>
    </xf>
    <xf numFmtId="3" fontId="7" fillId="0" borderId="0" xfId="1" applyNumberFormat="1" applyFont="1" applyBorder="1" applyAlignment="1">
      <alignment horizontal="center" vertical="center" wrapText="1"/>
    </xf>
    <xf numFmtId="1" fontId="3" fillId="0" borderId="0" xfId="1" applyNumberFormat="1" applyFont="1" applyFill="1" applyAlignment="1">
      <alignment horizontal="center" vertical="center"/>
    </xf>
    <xf numFmtId="1" fontId="3" fillId="0" borderId="0" xfId="1" applyNumberFormat="1" applyFont="1" applyFill="1" applyAlignment="1">
      <alignment horizontal="center" vertical="center" wrapText="1"/>
    </xf>
    <xf numFmtId="1" fontId="14" fillId="0" borderId="0" xfId="1" applyNumberFormat="1" applyFont="1" applyFill="1" applyAlignment="1">
      <alignment horizontal="center" vertical="center" wrapText="1"/>
    </xf>
    <xf numFmtId="0" fontId="10" fillId="0" borderId="0" xfId="0" applyFont="1" applyAlignment="1">
      <alignment horizontal="left" vertical="center" wrapText="1"/>
    </xf>
    <xf numFmtId="3" fontId="7" fillId="0" borderId="6" xfId="1" applyNumberFormat="1" applyFont="1" applyFill="1" applyBorder="1" applyAlignment="1">
      <alignment horizontal="center" vertical="center" wrapText="1"/>
    </xf>
    <xf numFmtId="3" fontId="7" fillId="0" borderId="7" xfId="1" applyNumberFormat="1" applyFont="1" applyFill="1" applyBorder="1" applyAlignment="1">
      <alignment horizontal="center" vertical="center" wrapText="1"/>
    </xf>
    <xf numFmtId="3" fontId="24" fillId="0" borderId="6" xfId="1" applyNumberFormat="1" applyFont="1" applyFill="1" applyBorder="1" applyAlignment="1">
      <alignment horizontal="center" vertical="center" wrapText="1"/>
    </xf>
    <xf numFmtId="3" fontId="24" fillId="0" borderId="7" xfId="1" applyNumberFormat="1" applyFont="1" applyFill="1" applyBorder="1" applyAlignment="1">
      <alignment horizontal="center" vertical="center" wrapText="1"/>
    </xf>
    <xf numFmtId="49" fontId="14" fillId="0" borderId="0" xfId="1" applyNumberFormat="1" applyFont="1" applyFill="1" applyBorder="1" applyAlignment="1">
      <alignment horizontal="left" vertical="center"/>
    </xf>
    <xf numFmtId="1" fontId="14" fillId="0" borderId="0" xfId="1" quotePrefix="1" applyNumberFormat="1" applyFont="1" applyFill="1" applyAlignment="1">
      <alignment horizontal="left" vertical="center" wrapText="1"/>
    </xf>
    <xf numFmtId="1" fontId="14" fillId="0" borderId="0" xfId="1" applyNumberFormat="1" applyFont="1" applyFill="1" applyAlignment="1">
      <alignment horizontal="left" vertical="center" wrapText="1"/>
    </xf>
    <xf numFmtId="3" fontId="7" fillId="0" borderId="8"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3" fontId="14" fillId="0" borderId="2" xfId="1" applyNumberFormat="1" applyFont="1" applyFill="1" applyBorder="1" applyAlignment="1">
      <alignment horizontal="left" vertical="center" wrapText="1"/>
    </xf>
    <xf numFmtId="0" fontId="23" fillId="0" borderId="2" xfId="0" applyFont="1" applyBorder="1"/>
    <xf numFmtId="0" fontId="8" fillId="0" borderId="0" xfId="0" applyFont="1" applyAlignment="1">
      <alignment horizontal="center" vertical="center" wrapText="1" readingOrder="1"/>
    </xf>
    <xf numFmtId="1" fontId="20" fillId="0" borderId="0" xfId="1" applyNumberFormat="1" applyFont="1" applyFill="1" applyAlignment="1">
      <alignment horizontal="right" vertical="center"/>
    </xf>
    <xf numFmtId="1" fontId="16" fillId="0" borderId="0" xfId="1" applyNumberFormat="1" applyFont="1" applyFill="1" applyAlignment="1">
      <alignment horizontal="center" vertical="center"/>
    </xf>
    <xf numFmtId="1" fontId="21" fillId="0" borderId="0" xfId="1" applyNumberFormat="1" applyFont="1" applyFill="1" applyAlignment="1">
      <alignment horizontal="center" vertical="center" wrapText="1"/>
    </xf>
    <xf numFmtId="1" fontId="16" fillId="0" borderId="0" xfId="1" applyNumberFormat="1" applyFont="1" applyFill="1" applyAlignment="1">
      <alignment horizontal="center" vertical="center" wrapText="1"/>
    </xf>
    <xf numFmtId="1" fontId="16" fillId="0" borderId="1" xfId="1" applyNumberFormat="1" applyFont="1" applyFill="1" applyBorder="1" applyAlignment="1">
      <alignment horizontal="right"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9" fillId="0" borderId="1" xfId="0" applyFont="1" applyBorder="1" applyAlignment="1">
      <alignment horizontal="right"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27" fillId="0" borderId="0" xfId="0" applyFont="1" applyAlignment="1">
      <alignment horizontal="center" vertical="center" wrapText="1"/>
    </xf>
    <xf numFmtId="0" fontId="6" fillId="0" borderId="0" xfId="0" applyFont="1" applyAlignment="1">
      <alignment horizontal="left" vertical="center" wrapText="1" readingOrder="1"/>
    </xf>
    <xf numFmtId="0" fontId="8" fillId="0" borderId="0" xfId="0" applyFont="1" applyAlignment="1">
      <alignment horizontal="left" vertical="center" wrapText="1" readingOrder="1"/>
    </xf>
    <xf numFmtId="0" fontId="25" fillId="0" borderId="0" xfId="0" applyFont="1" applyAlignment="1">
      <alignment horizontal="right" vertical="center" wrapText="1"/>
    </xf>
    <xf numFmtId="0" fontId="7" fillId="0" borderId="2" xfId="2" applyFont="1" applyBorder="1" applyAlignment="1">
      <alignment horizontal="center" vertical="center"/>
    </xf>
    <xf numFmtId="3" fontId="7" fillId="0" borderId="2" xfId="3" applyNumberFormat="1" applyFont="1" applyFill="1" applyBorder="1" applyAlignment="1">
      <alignment horizontal="center" vertical="center" wrapText="1"/>
    </xf>
    <xf numFmtId="0" fontId="5" fillId="0" borderId="2" xfId="4" applyFont="1" applyBorder="1" applyAlignment="1">
      <alignment horizontal="center" vertical="center" wrapText="1"/>
    </xf>
    <xf numFmtId="3" fontId="24" fillId="0" borderId="3" xfId="1" applyNumberFormat="1" applyFont="1" applyFill="1" applyBorder="1" applyAlignment="1">
      <alignment horizontal="center" vertical="center" wrapText="1"/>
    </xf>
    <xf numFmtId="3" fontId="24" fillId="0" borderId="5" xfId="1" applyNumberFormat="1" applyFont="1" applyFill="1" applyBorder="1" applyAlignment="1">
      <alignment horizontal="center" vertical="center" wrapText="1"/>
    </xf>
    <xf numFmtId="3" fontId="36" fillId="0" borderId="6" xfId="1" applyNumberFormat="1" applyFont="1" applyFill="1" applyBorder="1" applyAlignment="1">
      <alignment horizontal="center" vertical="center" wrapText="1"/>
    </xf>
    <xf numFmtId="3" fontId="36" fillId="0" borderId="7" xfId="1" applyNumberFormat="1" applyFont="1" applyFill="1" applyBorder="1" applyAlignment="1">
      <alignment horizontal="center" vertical="center" wrapText="1"/>
    </xf>
    <xf numFmtId="3" fontId="36" fillId="0" borderId="6" xfId="1" applyNumberFormat="1" applyFont="1" applyBorder="1" applyAlignment="1">
      <alignment horizontal="center" vertical="center" wrapText="1"/>
    </xf>
    <xf numFmtId="3" fontId="36" fillId="0" borderId="7" xfId="1" applyNumberFormat="1" applyFont="1" applyBorder="1" applyAlignment="1">
      <alignment horizontal="center" vertical="center" wrapText="1"/>
    </xf>
    <xf numFmtId="3" fontId="36" fillId="0" borderId="3" xfId="1" applyNumberFormat="1" applyFont="1" applyBorder="1" applyAlignment="1">
      <alignment horizontal="center" vertical="center" wrapText="1"/>
    </xf>
    <xf numFmtId="3" fontId="36" fillId="0" borderId="5" xfId="1" applyNumberFormat="1" applyFont="1" applyBorder="1" applyAlignment="1">
      <alignment horizontal="center" vertical="center" wrapText="1"/>
    </xf>
    <xf numFmtId="3" fontId="36" fillId="0" borderId="2" xfId="1" applyNumberFormat="1" applyFont="1" applyFill="1" applyBorder="1" applyAlignment="1">
      <alignment horizontal="center" vertical="center" wrapText="1"/>
    </xf>
    <xf numFmtId="3" fontId="36" fillId="0" borderId="3" xfId="1" applyNumberFormat="1" applyFont="1" applyFill="1" applyBorder="1" applyAlignment="1">
      <alignment horizontal="center" vertical="center" wrapText="1"/>
    </xf>
    <xf numFmtId="3" fontId="36" fillId="0" borderId="5" xfId="1" applyNumberFormat="1" applyFont="1" applyFill="1" applyBorder="1" applyAlignment="1">
      <alignment horizontal="center" vertical="center" wrapText="1"/>
    </xf>
    <xf numFmtId="3" fontId="36" fillId="0" borderId="8" xfId="1" applyNumberFormat="1" applyFont="1" applyBorder="1" applyAlignment="1">
      <alignment horizontal="center" vertical="center" wrapText="1"/>
    </xf>
    <xf numFmtId="3" fontId="36" fillId="0" borderId="9" xfId="1" applyNumberFormat="1" applyFont="1" applyBorder="1" applyAlignment="1">
      <alignment horizontal="center" vertical="center" wrapText="1"/>
    </xf>
    <xf numFmtId="3" fontId="36" fillId="0" borderId="11" xfId="1" applyNumberFormat="1" applyFont="1" applyBorder="1" applyAlignment="1">
      <alignment horizontal="center" vertical="center" wrapText="1"/>
    </xf>
    <xf numFmtId="3" fontId="36" fillId="0" borderId="10" xfId="1" applyNumberFormat="1" applyFont="1" applyBorder="1" applyAlignment="1">
      <alignment horizontal="center" vertical="center" wrapText="1"/>
    </xf>
    <xf numFmtId="3" fontId="36" fillId="0" borderId="14" xfId="1" applyNumberFormat="1" applyFont="1" applyBorder="1" applyAlignment="1">
      <alignment horizontal="center" vertical="center" wrapText="1"/>
    </xf>
    <xf numFmtId="3" fontId="36" fillId="0" borderId="1" xfId="1" applyNumberFormat="1" applyFont="1" applyBorder="1" applyAlignment="1">
      <alignment horizontal="center" vertical="center" wrapText="1"/>
    </xf>
    <xf numFmtId="3" fontId="36" fillId="0" borderId="15" xfId="1" applyNumberFormat="1" applyFont="1" applyBorder="1" applyAlignment="1">
      <alignment horizontal="center" vertical="center" wrapText="1"/>
    </xf>
    <xf numFmtId="3" fontId="36" fillId="0" borderId="4" xfId="1" applyNumberFormat="1" applyFont="1" applyFill="1" applyBorder="1" applyAlignment="1">
      <alignment horizontal="center" vertical="center" wrapText="1"/>
    </xf>
    <xf numFmtId="3" fontId="36" fillId="0" borderId="9" xfId="1" applyNumberFormat="1" applyFont="1" applyFill="1" applyBorder="1" applyAlignment="1">
      <alignment horizontal="center" vertical="center" wrapText="1"/>
    </xf>
    <xf numFmtId="3" fontId="36" fillId="0" borderId="11" xfId="1" applyNumberFormat="1" applyFont="1" applyFill="1" applyBorder="1" applyAlignment="1">
      <alignment horizontal="center" vertical="center" wrapText="1"/>
    </xf>
    <xf numFmtId="3" fontId="36" fillId="0" borderId="10" xfId="1" applyNumberFormat="1" applyFont="1" applyFill="1" applyBorder="1" applyAlignment="1">
      <alignment horizontal="center" vertical="center" wrapText="1"/>
    </xf>
    <xf numFmtId="3" fontId="36" fillId="0" borderId="14" xfId="1" applyNumberFormat="1" applyFont="1" applyFill="1" applyBorder="1" applyAlignment="1">
      <alignment horizontal="center" vertical="center" wrapText="1"/>
    </xf>
    <xf numFmtId="3" fontId="36" fillId="0" borderId="1" xfId="1" applyNumberFormat="1" applyFont="1" applyFill="1" applyBorder="1" applyAlignment="1">
      <alignment horizontal="center" vertical="center" wrapText="1"/>
    </xf>
    <xf numFmtId="3" fontId="36" fillId="0" borderId="15" xfId="1" applyNumberFormat="1" applyFont="1" applyFill="1" applyBorder="1" applyAlignment="1">
      <alignment horizontal="center" vertical="center" wrapText="1"/>
    </xf>
    <xf numFmtId="1" fontId="31" fillId="0" borderId="0" xfId="1" applyNumberFormat="1" applyFont="1" applyFill="1" applyAlignment="1">
      <alignment horizontal="right" vertical="center"/>
    </xf>
    <xf numFmtId="1" fontId="7" fillId="0" borderId="0" xfId="1" applyNumberFormat="1" applyFont="1" applyFill="1" applyAlignment="1">
      <alignment horizontal="left" vertical="center" wrapText="1"/>
    </xf>
    <xf numFmtId="1" fontId="7" fillId="0" borderId="12" xfId="1" applyNumberFormat="1" applyFont="1" applyFill="1" applyBorder="1" applyAlignment="1">
      <alignment horizontal="center" vertical="center" wrapText="1"/>
    </xf>
    <xf numFmtId="3" fontId="7" fillId="0" borderId="9" xfId="1" applyNumberFormat="1" applyFont="1" applyFill="1" applyBorder="1" applyAlignment="1">
      <alignment horizontal="center" vertical="center" wrapText="1"/>
    </xf>
    <xf numFmtId="3" fontId="7" fillId="0" borderId="11" xfId="1" applyNumberFormat="1" applyFont="1" applyFill="1" applyBorder="1" applyAlignment="1">
      <alignment horizontal="center" vertical="center" wrapText="1"/>
    </xf>
    <xf numFmtId="3" fontId="7" fillId="0" borderId="14"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1" fontId="14" fillId="0" borderId="0" xfId="1" applyNumberFormat="1" applyFont="1" applyFill="1" applyBorder="1" applyAlignment="1">
      <alignment horizontal="left" vertical="center" wrapText="1"/>
    </xf>
    <xf numFmtId="1" fontId="15" fillId="0" borderId="0" xfId="1" applyNumberFormat="1" applyFont="1" applyFill="1" applyAlignment="1">
      <alignment horizontal="center" vertical="center" wrapText="1"/>
    </xf>
    <xf numFmtId="1" fontId="13" fillId="0" borderId="0" xfId="1" applyNumberFormat="1" applyFont="1" applyFill="1" applyAlignment="1">
      <alignment horizontal="right" vertical="center"/>
    </xf>
    <xf numFmtId="0" fontId="52" fillId="0" borderId="6" xfId="21" applyFont="1" applyBorder="1" applyAlignment="1">
      <alignment horizontal="center" vertical="center" wrapText="1" readingOrder="1"/>
    </xf>
    <xf numFmtId="0" fontId="52" fillId="0" borderId="7" xfId="21" applyFont="1" applyBorder="1" applyAlignment="1">
      <alignment horizontal="center" vertical="center" wrapText="1" readingOrder="1"/>
    </xf>
    <xf numFmtId="0" fontId="52" fillId="0" borderId="2" xfId="21" applyFont="1" applyBorder="1" applyAlignment="1">
      <alignment horizontal="center" vertical="center" wrapText="1" readingOrder="1"/>
    </xf>
    <xf numFmtId="0" fontId="48" fillId="0" borderId="0" xfId="21" applyFont="1" applyAlignment="1">
      <alignment horizontal="center" vertical="center" wrapText="1" readingOrder="1"/>
    </xf>
    <xf numFmtId="0" fontId="8" fillId="0" borderId="0" xfId="21" applyFont="1" applyAlignment="1">
      <alignment horizontal="center" vertical="center" wrapText="1" readingOrder="1"/>
    </xf>
    <xf numFmtId="0" fontId="51" fillId="0" borderId="0" xfId="21" applyFont="1" applyAlignment="1">
      <alignment horizontal="right" vertical="center" wrapText="1" readingOrder="1"/>
    </xf>
    <xf numFmtId="0" fontId="8" fillId="0" borderId="1" xfId="21" applyFont="1" applyBorder="1" applyAlignment="1">
      <alignment horizontal="right" vertical="center" wrapText="1" readingOrder="1"/>
    </xf>
    <xf numFmtId="0" fontId="52" fillId="0" borderId="3" xfId="21" applyFont="1" applyBorder="1" applyAlignment="1">
      <alignment horizontal="center" vertical="center" wrapText="1" readingOrder="1"/>
    </xf>
    <xf numFmtId="0" fontId="52" fillId="0" borderId="4" xfId="21" applyFont="1" applyBorder="1" applyAlignment="1">
      <alignment horizontal="center" vertical="center" wrapText="1" readingOrder="1"/>
    </xf>
    <xf numFmtId="0" fontId="52" fillId="0" borderId="5" xfId="21" applyFont="1" applyBorder="1" applyAlignment="1">
      <alignment horizontal="center" vertical="center" wrapText="1" readingOrder="1"/>
    </xf>
    <xf numFmtId="0" fontId="52" fillId="0" borderId="8" xfId="21" applyFont="1" applyBorder="1" applyAlignment="1">
      <alignment horizontal="center" vertical="center" wrapText="1" readingOrder="1"/>
    </xf>
    <xf numFmtId="0" fontId="49" fillId="0" borderId="0" xfId="21" applyFont="1" applyAlignment="1">
      <alignment horizontal="left" vertical="center" wrapText="1" readingOrder="1"/>
    </xf>
    <xf numFmtId="0" fontId="8" fillId="0" borderId="0" xfId="21" applyFont="1" applyAlignment="1">
      <alignment horizontal="left" vertical="center" wrapText="1" readingOrder="1"/>
    </xf>
    <xf numFmtId="0" fontId="56" fillId="0" borderId="0" xfId="21" applyFont="1" applyAlignment="1">
      <alignment horizontal="right" vertical="center" wrapText="1" readingOrder="1"/>
    </xf>
    <xf numFmtId="0" fontId="54" fillId="0" borderId="1" xfId="21" applyFont="1" applyBorder="1" applyAlignment="1">
      <alignment horizontal="right" vertical="center" wrapText="1" readingOrder="1"/>
    </xf>
    <xf numFmtId="49" fontId="49" fillId="0" borderId="2" xfId="21" applyNumberFormat="1" applyFont="1" applyBorder="1" applyAlignment="1">
      <alignment horizontal="center" vertical="center" wrapText="1"/>
    </xf>
    <xf numFmtId="0" fontId="49" fillId="0" borderId="2" xfId="21" applyFont="1" applyBorder="1" applyAlignment="1">
      <alignment horizontal="center" vertical="center" wrapText="1"/>
    </xf>
    <xf numFmtId="0" fontId="63" fillId="0" borderId="0" xfId="21" applyFont="1" applyAlignment="1">
      <alignment horizontal="center" vertical="center" wrapText="1" readingOrder="1"/>
    </xf>
    <xf numFmtId="1" fontId="34" fillId="0" borderId="0" xfId="1" applyNumberFormat="1" applyFont="1" applyFill="1" applyAlignment="1">
      <alignment horizontal="center" vertical="center" wrapText="1"/>
    </xf>
    <xf numFmtId="1" fontId="34" fillId="0" borderId="1" xfId="1" applyNumberFormat="1" applyFont="1" applyFill="1" applyBorder="1" applyAlignment="1">
      <alignment horizontal="right" vertical="center"/>
    </xf>
    <xf numFmtId="49" fontId="7" fillId="0" borderId="2" xfId="1" applyNumberFormat="1" applyFont="1" applyBorder="1" applyAlignment="1">
      <alignment horizontal="center" vertical="center" wrapText="1"/>
    </xf>
    <xf numFmtId="0" fontId="23" fillId="0" borderId="2" xfId="10" applyFont="1" applyBorder="1" applyAlignment="1">
      <alignment horizontal="center" vertical="center" wrapText="1"/>
    </xf>
    <xf numFmtId="3" fontId="14" fillId="0" borderId="0" xfId="1" applyNumberFormat="1" applyFont="1" applyBorder="1" applyAlignment="1">
      <alignment horizontal="center" vertical="center" wrapText="1"/>
    </xf>
    <xf numFmtId="3" fontId="7" fillId="0" borderId="10" xfId="1" applyNumberFormat="1" applyFont="1" applyFill="1" applyBorder="1" applyAlignment="1">
      <alignment horizontal="center" vertical="center" wrapText="1"/>
    </xf>
    <xf numFmtId="3" fontId="7" fillId="0" borderId="15" xfId="1" applyNumberFormat="1" applyFont="1" applyFill="1" applyBorder="1" applyAlignment="1">
      <alignment horizontal="center" vertical="center" wrapText="1"/>
    </xf>
    <xf numFmtId="3" fontId="7" fillId="0" borderId="12" xfId="1" applyNumberFormat="1" applyFont="1" applyBorder="1" applyAlignment="1">
      <alignment horizontal="center" vertical="center" wrapText="1"/>
    </xf>
    <xf numFmtId="3" fontId="7" fillId="0" borderId="13" xfId="1" applyNumberFormat="1" applyFont="1" applyBorder="1" applyAlignment="1">
      <alignment horizontal="center" vertical="center" wrapText="1"/>
    </xf>
    <xf numFmtId="0" fontId="0" fillId="0" borderId="8" xfId="0" applyBorder="1"/>
    <xf numFmtId="0" fontId="0" fillId="0" borderId="7" xfId="0" applyBorder="1"/>
    <xf numFmtId="171" fontId="36" fillId="50" borderId="53" xfId="4264" applyNumberFormat="1" applyFont="1" applyFill="1" applyBorder="1" applyAlignment="1">
      <alignment horizontal="center" vertical="center" wrapText="1"/>
    </xf>
    <xf numFmtId="1" fontId="36" fillId="0" borderId="53" xfId="1" quotePrefix="1" applyNumberFormat="1" applyFont="1" applyFill="1" applyBorder="1" applyAlignment="1">
      <alignment horizontal="center" vertical="center" wrapText="1"/>
    </xf>
  </cellXfs>
  <cellStyles count="4266">
    <cellStyle name="_x0001_" xfId="24"/>
    <cellStyle name="          _x000a__x000a_shell=progman.exe_x000a__x000a_m" xfId="25"/>
    <cellStyle name="          _x000d__x000a_shell=progman.exe_x000d__x000a_m" xfId="26"/>
    <cellStyle name="          _x005f_x000d__x005f_x000a_shell=progman.exe_x005f_x000d__x005f_x000a_m" xfId="27"/>
    <cellStyle name="_x000a__x000a_JournalTemplate=C:\COMFO\CTALK\JOURSTD.TPL_x000a__x000a_LbStateAddress=3 3 0 251 1 89 2 311_x000a__x000a_LbStateJou" xfId="28"/>
    <cellStyle name="_x000d__x000a_JournalTemplate=C:\COMFO\CTALK\JOURSTD.TPL_x000d__x000a_LbStateAddress=3 3 0 251 1 89 2 311_x000d__x000a_LbStateJou" xfId="29"/>
    <cellStyle name="#,##0" xfId="30"/>
    <cellStyle name="#,##0 2" xfId="31"/>
    <cellStyle name="." xfId="32"/>
    <cellStyle name=". 2" xfId="33"/>
    <cellStyle name=". 3" xfId="34"/>
    <cellStyle name=".d©y" xfId="35"/>
    <cellStyle name="??" xfId="36"/>
    <cellStyle name="?? [0.00]_ Att. 1- Cover" xfId="37"/>
    <cellStyle name="?? [0]" xfId="38"/>
    <cellStyle name="?? [0] 2" xfId="39"/>
    <cellStyle name="?? 2" xfId="40"/>
    <cellStyle name="?? 3" xfId="41"/>
    <cellStyle name="?? 4" xfId="42"/>
    <cellStyle name="?? 5" xfId="43"/>
    <cellStyle name="?? 6" xfId="44"/>
    <cellStyle name="?? 7" xfId="45"/>
    <cellStyle name="?_x001d_??%U©÷u&amp;H©÷9_x0008_? s_x000a__x0007__x0001__x0001_" xfId="46"/>
    <cellStyle name="?_x001d_??%U©÷u&amp;H©÷9_x0008_? s_x000a__x0007__x0001__x0001_ 10" xfId="47"/>
    <cellStyle name="?_x001d_??%U©÷u&amp;H©÷9_x0008_? s_x000a__x0007__x0001__x0001_ 11" xfId="48"/>
    <cellStyle name="?_x001d_??%U©÷u&amp;H©÷9_x0008_? s_x000a__x0007__x0001__x0001_ 12" xfId="49"/>
    <cellStyle name="?_x001d_??%U©÷u&amp;H©÷9_x0008_? s_x000a__x0007__x0001__x0001_ 13" xfId="50"/>
    <cellStyle name="?_x001d_??%U©÷u&amp;H©÷9_x0008_? s_x000a__x0007__x0001__x0001_ 14" xfId="51"/>
    <cellStyle name="?_x001d_??%U©÷u&amp;H©÷9_x0008_? s_x000a__x0007__x0001__x0001_ 15" xfId="52"/>
    <cellStyle name="?_x001d_??%U©÷u&amp;H©÷9_x0008_? s_x000a__x0007__x0001__x0001_ 2" xfId="53"/>
    <cellStyle name="?_x001d_??%U©÷u&amp;H©÷9_x0008_? s_x000a__x0007__x0001__x0001_ 3" xfId="54"/>
    <cellStyle name="?_x001d_??%U©÷u&amp;H©÷9_x0008_? s_x000a__x0007__x0001__x0001_ 4" xfId="55"/>
    <cellStyle name="?_x001d_??%U©÷u&amp;H©÷9_x0008_? s_x000a__x0007__x0001__x0001_ 5" xfId="56"/>
    <cellStyle name="?_x001d_??%U©÷u&amp;H©÷9_x0008_? s_x000a__x0007__x0001__x0001_ 6" xfId="57"/>
    <cellStyle name="?_x001d_??%U©÷u&amp;H©÷9_x0008_? s_x000a__x0007__x0001__x0001_ 7" xfId="58"/>
    <cellStyle name="?_x001d_??%U©÷u&amp;H©÷9_x0008_? s_x000a__x0007__x0001__x0001_ 8" xfId="59"/>
    <cellStyle name="?_x001d_??%U©÷u&amp;H©÷9_x0008_? s_x000a__x0007__x0001__x0001_ 9" xfId="60"/>
    <cellStyle name="???? [0.00]_      " xfId="61"/>
    <cellStyle name="??????" xfId="62"/>
    <cellStyle name="????_      " xfId="63"/>
    <cellStyle name="???[0]_?? DI" xfId="64"/>
    <cellStyle name="???_?? DI" xfId="65"/>
    <cellStyle name="??[0]_BRE" xfId="66"/>
    <cellStyle name="??_      " xfId="67"/>
    <cellStyle name="??A? [0]_laroux_1_¢¬???¢â? " xfId="68"/>
    <cellStyle name="??A?_laroux_1_¢¬???¢â? " xfId="69"/>
    <cellStyle name="?_x005f_x001d_??%U©÷u&amp;H©÷9_x005f_x0008_? s_x005f_x000a__x005f_x0007__x005f_x0001__x005f_x0001_" xfId="70"/>
    <cellStyle name="?_x005f_x001d_??%U©÷u&amp;H©÷9_x005f_x0008_?_x005f_x0009_s_x005f_x000a__x005f_x0007__x005f_x0001__x005f_x0001_" xfId="71"/>
    <cellStyle name="?_x005f_x005f_x005f_x001d_??%U©÷u&amp;H©÷9_x005f_x005f_x005f_x0008_? s_x005f_x005f_x005f_x000a__x005f_x005f_x005f_x0007__x005f_x005f_x005f_x0001__x005f_x005f_x005f_x0001_" xfId="72"/>
    <cellStyle name="?¡±¢¥?_?¨ù??¢´¢¥_¢¬???¢â? " xfId="73"/>
    <cellStyle name="?ðÇ%U?&amp;H?_x0008_?s_x000a__x0007__x0001__x0001_" xfId="74"/>
    <cellStyle name="?ðÇ%U?&amp;H?_x0008_?s_x000a__x0007__x0001__x0001_ 10" xfId="75"/>
    <cellStyle name="?ðÇ%U?&amp;H?_x0008_?s_x000a__x0007__x0001__x0001_ 11" xfId="76"/>
    <cellStyle name="?ðÇ%U?&amp;H?_x0008_?s_x000a__x0007__x0001__x0001_ 12" xfId="77"/>
    <cellStyle name="?ðÇ%U?&amp;H?_x0008_?s_x000a__x0007__x0001__x0001_ 13" xfId="78"/>
    <cellStyle name="?ðÇ%U?&amp;H?_x0008_?s_x000a__x0007__x0001__x0001_ 14" xfId="79"/>
    <cellStyle name="?ðÇ%U?&amp;H?_x0008_?s_x000a__x0007__x0001__x0001_ 15" xfId="80"/>
    <cellStyle name="?ðÇ%U?&amp;H?_x0008_?s_x000a__x0007__x0001__x0001_ 2" xfId="81"/>
    <cellStyle name="?ðÇ%U?&amp;H?_x0008_?s_x000a__x0007__x0001__x0001_ 3" xfId="82"/>
    <cellStyle name="?ðÇ%U?&amp;H?_x0008_?s_x000a__x0007__x0001__x0001_ 4" xfId="83"/>
    <cellStyle name="?ðÇ%U?&amp;H?_x0008_?s_x000a__x0007__x0001__x0001_ 5" xfId="84"/>
    <cellStyle name="?ðÇ%U?&amp;H?_x0008_?s_x000a__x0007__x0001__x0001_ 6" xfId="85"/>
    <cellStyle name="?ðÇ%U?&amp;H?_x0008_?s_x000a__x0007__x0001__x0001_ 7" xfId="86"/>
    <cellStyle name="?ðÇ%U?&amp;H?_x0008_?s_x000a__x0007__x0001__x0001_ 8" xfId="87"/>
    <cellStyle name="?ðÇ%U?&amp;H?_x0008_?s_x000a__x0007__x0001__x0001_ 9" xfId="88"/>
    <cellStyle name="?ðÇ%U?&amp;H?_x005f_x0008_?s_x005f_x000a__x005f_x0007__x005f_x0001__x005f_x0001_" xfId="89"/>
    <cellStyle name="@ET_Style?.font5" xfId="90"/>
    <cellStyle name="[0]_Chi phÝ kh¸c_V" xfId="91"/>
    <cellStyle name="_!1 1 bao cao giao KH ve HTCMT vung TNB   12-12-2011" xfId="92"/>
    <cellStyle name="_x0001__!1 1 bao cao giao KH ve HTCMT vung TNB   12-12-2011" xfId="93"/>
    <cellStyle name="_1 TONG HOP - CA NA" xfId="94"/>
    <cellStyle name="_123_DONG_THANH_Moi" xfId="95"/>
    <cellStyle name="_123_DONG_THANH_Moi_!1 1 bao cao giao KH ve HTCMT vung TNB   12-12-2011" xfId="96"/>
    <cellStyle name="_123_DONG_THANH_Moi_KH TPCP vung TNB (03-1-2012)" xfId="97"/>
    <cellStyle name="_Bang Chi tieu (2)" xfId="98"/>
    <cellStyle name="_BAO GIA NGAY 24-10-08 (co dam)" xfId="99"/>
    <cellStyle name="_BC  NAM 2007" xfId="100"/>
    <cellStyle name="_BC CV 6403 BKHĐT" xfId="101"/>
    <cellStyle name="_BC thuc hien KH 2009" xfId="102"/>
    <cellStyle name="_BC thuc hien KH 2009_15_10_2013 BC nhu cau von doi ung ODA (2014-2016) ngay 15102013 Sua" xfId="103"/>
    <cellStyle name="_BC thuc hien KH 2009_BC nhu cau von doi ung ODA nganh NN (BKH)" xfId="104"/>
    <cellStyle name="_BC thuc hien KH 2009_BC nhu cau von doi ung ODA nganh NN (BKH)_05-12  KH trung han 2016-2020 - Liem Thinh edited" xfId="105"/>
    <cellStyle name="_BC thuc hien KH 2009_BC nhu cau von doi ung ODA nganh NN (BKH)_Copy of 05-12  KH trung han 2016-2020 - Liem Thinh edited (1)" xfId="106"/>
    <cellStyle name="_BC thuc hien KH 2009_BC Tai co cau (bieu TH)" xfId="107"/>
    <cellStyle name="_BC thuc hien KH 2009_BC Tai co cau (bieu TH)_05-12  KH trung han 2016-2020 - Liem Thinh edited" xfId="108"/>
    <cellStyle name="_BC thuc hien KH 2009_BC Tai co cau (bieu TH)_Copy of 05-12  KH trung han 2016-2020 - Liem Thinh edited (1)" xfId="109"/>
    <cellStyle name="_BC thuc hien KH 2009_DK 2014-2015 final" xfId="110"/>
    <cellStyle name="_BC thuc hien KH 2009_DK 2014-2015 final_05-12  KH trung han 2016-2020 - Liem Thinh edited" xfId="111"/>
    <cellStyle name="_BC thuc hien KH 2009_DK 2014-2015 final_Copy of 05-12  KH trung han 2016-2020 - Liem Thinh edited (1)" xfId="112"/>
    <cellStyle name="_BC thuc hien KH 2009_DK 2014-2015 new" xfId="113"/>
    <cellStyle name="_BC thuc hien KH 2009_DK 2014-2015 new_05-12  KH trung han 2016-2020 - Liem Thinh edited" xfId="114"/>
    <cellStyle name="_BC thuc hien KH 2009_DK 2014-2015 new_Copy of 05-12  KH trung han 2016-2020 - Liem Thinh edited (1)" xfId="115"/>
    <cellStyle name="_BC thuc hien KH 2009_DK KH CBDT 2014 11-11-2013" xfId="116"/>
    <cellStyle name="_BC thuc hien KH 2009_DK KH CBDT 2014 11-11-2013(1)" xfId="117"/>
    <cellStyle name="_BC thuc hien KH 2009_DK KH CBDT 2014 11-11-2013(1)_05-12  KH trung han 2016-2020 - Liem Thinh edited" xfId="118"/>
    <cellStyle name="_BC thuc hien KH 2009_DK KH CBDT 2014 11-11-2013(1)_Copy of 05-12  KH trung han 2016-2020 - Liem Thinh edited (1)" xfId="119"/>
    <cellStyle name="_BC thuc hien KH 2009_DK KH CBDT 2014 11-11-2013_05-12  KH trung han 2016-2020 - Liem Thinh edited" xfId="120"/>
    <cellStyle name="_BC thuc hien KH 2009_DK KH CBDT 2014 11-11-2013_Copy of 05-12  KH trung han 2016-2020 - Liem Thinh edited (1)" xfId="121"/>
    <cellStyle name="_BC thuc hien KH 2009_KH 2011-2015" xfId="122"/>
    <cellStyle name="_BC thuc hien KH 2009_tai co cau dau tu (tong hop)1" xfId="123"/>
    <cellStyle name="_BEN TRE" xfId="124"/>
    <cellStyle name="_Bieu mau cong trinh khoi cong moi 3-4" xfId="125"/>
    <cellStyle name="_Bieu Tay Nam Bo 25-11" xfId="126"/>
    <cellStyle name="_Bieu3ODA" xfId="127"/>
    <cellStyle name="_Bieu3ODA_1" xfId="128"/>
    <cellStyle name="_Bieu4HTMT" xfId="129"/>
    <cellStyle name="_Bieu4HTMT_!1 1 bao cao giao KH ve HTCMT vung TNB   12-12-2011" xfId="130"/>
    <cellStyle name="_Bieu4HTMT_KH TPCP vung TNB (03-1-2012)" xfId="131"/>
    <cellStyle name="_Book1" xfId="132"/>
    <cellStyle name="_Book1 2" xfId="133"/>
    <cellStyle name="_Book1_!1 1 bao cao giao KH ve HTCMT vung TNB   12-12-2011" xfId="134"/>
    <cellStyle name="_Book1_1" xfId="135"/>
    <cellStyle name="_Book1_BC-QT-WB-dthao" xfId="136"/>
    <cellStyle name="_Book1_BC-QT-WB-dthao_05-12  KH trung han 2016-2020 - Liem Thinh edited" xfId="137"/>
    <cellStyle name="_Book1_BC-QT-WB-dthao_Copy of 05-12  KH trung han 2016-2020 - Liem Thinh edited (1)" xfId="138"/>
    <cellStyle name="_Book1_BC-QT-WB-dthao_KH TPCP 2016-2020 (tong hop)" xfId="139"/>
    <cellStyle name="_Book1_Bieu3ODA" xfId="140"/>
    <cellStyle name="_Book1_Bieu4HTMT" xfId="141"/>
    <cellStyle name="_Book1_Bieu4HTMT_!1 1 bao cao giao KH ve HTCMT vung TNB   12-12-2011" xfId="142"/>
    <cellStyle name="_Book1_Bieu4HTMT_KH TPCP vung TNB (03-1-2012)" xfId="143"/>
    <cellStyle name="_Book1_bo sung von KCH nam 2010 va Du an tre kho khan" xfId="144"/>
    <cellStyle name="_Book1_bo sung von KCH nam 2010 va Du an tre kho khan_!1 1 bao cao giao KH ve HTCMT vung TNB   12-12-2011" xfId="145"/>
    <cellStyle name="_Book1_bo sung von KCH nam 2010 va Du an tre kho khan_KH TPCP vung TNB (03-1-2012)" xfId="146"/>
    <cellStyle name="_Book1_cong hang rao" xfId="147"/>
    <cellStyle name="_Book1_cong hang rao_!1 1 bao cao giao KH ve HTCMT vung TNB   12-12-2011" xfId="148"/>
    <cellStyle name="_Book1_cong hang rao_KH TPCP vung TNB (03-1-2012)" xfId="149"/>
    <cellStyle name="_Book1_danh muc chuan bi dau tu 2011 ngay 07-6-2011" xfId="150"/>
    <cellStyle name="_Book1_danh muc chuan bi dau tu 2011 ngay 07-6-2011_!1 1 bao cao giao KH ve HTCMT vung TNB   12-12-2011" xfId="151"/>
    <cellStyle name="_Book1_danh muc chuan bi dau tu 2011 ngay 07-6-2011_KH TPCP vung TNB (03-1-2012)" xfId="152"/>
    <cellStyle name="_Book1_Danh muc pbo nguon von XSKT, XDCB nam 2009 chuyen qua nam 2010" xfId="153"/>
    <cellStyle name="_Book1_Danh muc pbo nguon von XSKT, XDCB nam 2009 chuyen qua nam 2010_!1 1 bao cao giao KH ve HTCMT vung TNB   12-12-2011" xfId="154"/>
    <cellStyle name="_Book1_Danh muc pbo nguon von XSKT, XDCB nam 2009 chuyen qua nam 2010_KH TPCP vung TNB (03-1-2012)" xfId="155"/>
    <cellStyle name="_Book1_dieu chinh KH 2011 ngay 26-5-2011111" xfId="156"/>
    <cellStyle name="_Book1_dieu chinh KH 2011 ngay 26-5-2011111_!1 1 bao cao giao KH ve HTCMT vung TNB   12-12-2011" xfId="157"/>
    <cellStyle name="_Book1_dieu chinh KH 2011 ngay 26-5-2011111_KH TPCP vung TNB (03-1-2012)" xfId="158"/>
    <cellStyle name="_Book1_DS KCH PHAN BO VON NSDP NAM 2010" xfId="159"/>
    <cellStyle name="_Book1_DS KCH PHAN BO VON NSDP NAM 2010_!1 1 bao cao giao KH ve HTCMT vung TNB   12-12-2011" xfId="160"/>
    <cellStyle name="_Book1_DS KCH PHAN BO VON NSDP NAM 2010_KH TPCP vung TNB (03-1-2012)" xfId="161"/>
    <cellStyle name="_Book1_giao KH 2011 ngay 10-12-2010" xfId="162"/>
    <cellStyle name="_Book1_giao KH 2011 ngay 10-12-2010_!1 1 bao cao giao KH ve HTCMT vung TNB   12-12-2011" xfId="163"/>
    <cellStyle name="_Book1_giao KH 2011 ngay 10-12-2010_KH TPCP vung TNB (03-1-2012)" xfId="164"/>
    <cellStyle name="_Book1_IN" xfId="165"/>
    <cellStyle name="_Book1_Kh ql62 (2010) 11-09" xfId="167"/>
    <cellStyle name="_Book1_KH TPCP vung TNB (03-1-2012)" xfId="168"/>
    <cellStyle name="_Book1_Khung 2012" xfId="169"/>
    <cellStyle name="_Book1_kien giang 2" xfId="166"/>
    <cellStyle name="_Book1_phu luc tong ket tinh hinh TH giai doan 03-10 (ngay 30)" xfId="170"/>
    <cellStyle name="_Book1_phu luc tong ket tinh hinh TH giai doan 03-10 (ngay 30)_!1 1 bao cao giao KH ve HTCMT vung TNB   12-12-2011" xfId="171"/>
    <cellStyle name="_Book1_phu luc tong ket tinh hinh TH giai doan 03-10 (ngay 30)_KH TPCP vung TNB (03-1-2012)" xfId="172"/>
    <cellStyle name="_C.cong+B.luong-Sanluong" xfId="173"/>
    <cellStyle name="_cong hang rao" xfId="174"/>
    <cellStyle name="_dien chieu sang" xfId="175"/>
    <cellStyle name="_DK KH 2009" xfId="176"/>
    <cellStyle name="_DK KH 2009_15_10_2013 BC nhu cau von doi ung ODA (2014-2016) ngay 15102013 Sua" xfId="177"/>
    <cellStyle name="_DK KH 2009_BC nhu cau von doi ung ODA nganh NN (BKH)" xfId="178"/>
    <cellStyle name="_DK KH 2009_BC nhu cau von doi ung ODA nganh NN (BKH)_05-12  KH trung han 2016-2020 - Liem Thinh edited" xfId="179"/>
    <cellStyle name="_DK KH 2009_BC nhu cau von doi ung ODA nganh NN (BKH)_Copy of 05-12  KH trung han 2016-2020 - Liem Thinh edited (1)" xfId="180"/>
    <cellStyle name="_DK KH 2009_BC Tai co cau (bieu TH)" xfId="181"/>
    <cellStyle name="_DK KH 2009_BC Tai co cau (bieu TH)_05-12  KH trung han 2016-2020 - Liem Thinh edited" xfId="182"/>
    <cellStyle name="_DK KH 2009_BC Tai co cau (bieu TH)_Copy of 05-12  KH trung han 2016-2020 - Liem Thinh edited (1)" xfId="183"/>
    <cellStyle name="_DK KH 2009_DK 2014-2015 final" xfId="184"/>
    <cellStyle name="_DK KH 2009_DK 2014-2015 final_05-12  KH trung han 2016-2020 - Liem Thinh edited" xfId="185"/>
    <cellStyle name="_DK KH 2009_DK 2014-2015 final_Copy of 05-12  KH trung han 2016-2020 - Liem Thinh edited (1)" xfId="186"/>
    <cellStyle name="_DK KH 2009_DK 2014-2015 new" xfId="187"/>
    <cellStyle name="_DK KH 2009_DK 2014-2015 new_05-12  KH trung han 2016-2020 - Liem Thinh edited" xfId="188"/>
    <cellStyle name="_DK KH 2009_DK 2014-2015 new_Copy of 05-12  KH trung han 2016-2020 - Liem Thinh edited (1)" xfId="189"/>
    <cellStyle name="_DK KH 2009_DK KH CBDT 2014 11-11-2013" xfId="190"/>
    <cellStyle name="_DK KH 2009_DK KH CBDT 2014 11-11-2013(1)" xfId="191"/>
    <cellStyle name="_DK KH 2009_DK KH CBDT 2014 11-11-2013(1)_05-12  KH trung han 2016-2020 - Liem Thinh edited" xfId="192"/>
    <cellStyle name="_DK KH 2009_DK KH CBDT 2014 11-11-2013(1)_Copy of 05-12  KH trung han 2016-2020 - Liem Thinh edited (1)" xfId="193"/>
    <cellStyle name="_DK KH 2009_DK KH CBDT 2014 11-11-2013_05-12  KH trung han 2016-2020 - Liem Thinh edited" xfId="194"/>
    <cellStyle name="_DK KH 2009_DK KH CBDT 2014 11-11-2013_Copy of 05-12  KH trung han 2016-2020 - Liem Thinh edited (1)" xfId="195"/>
    <cellStyle name="_DK KH 2009_KH 2011-2015" xfId="196"/>
    <cellStyle name="_DK KH 2009_tai co cau dau tu (tong hop)1" xfId="197"/>
    <cellStyle name="_DK KH 2010" xfId="198"/>
    <cellStyle name="_DK KH 2010 (BKH)" xfId="199"/>
    <cellStyle name="_DK KH 2010_15_10_2013 BC nhu cau von doi ung ODA (2014-2016) ngay 15102013 Sua" xfId="200"/>
    <cellStyle name="_DK KH 2010_BC nhu cau von doi ung ODA nganh NN (BKH)" xfId="201"/>
    <cellStyle name="_DK KH 2010_BC nhu cau von doi ung ODA nganh NN (BKH)_05-12  KH trung han 2016-2020 - Liem Thinh edited" xfId="202"/>
    <cellStyle name="_DK KH 2010_BC nhu cau von doi ung ODA nganh NN (BKH)_Copy of 05-12  KH trung han 2016-2020 - Liem Thinh edited (1)" xfId="203"/>
    <cellStyle name="_DK KH 2010_BC Tai co cau (bieu TH)" xfId="204"/>
    <cellStyle name="_DK KH 2010_BC Tai co cau (bieu TH)_05-12  KH trung han 2016-2020 - Liem Thinh edited" xfId="205"/>
    <cellStyle name="_DK KH 2010_BC Tai co cau (bieu TH)_Copy of 05-12  KH trung han 2016-2020 - Liem Thinh edited (1)" xfId="206"/>
    <cellStyle name="_DK KH 2010_DK 2014-2015 final" xfId="207"/>
    <cellStyle name="_DK KH 2010_DK 2014-2015 final_05-12  KH trung han 2016-2020 - Liem Thinh edited" xfId="208"/>
    <cellStyle name="_DK KH 2010_DK 2014-2015 final_Copy of 05-12  KH trung han 2016-2020 - Liem Thinh edited (1)" xfId="209"/>
    <cellStyle name="_DK KH 2010_DK 2014-2015 new" xfId="210"/>
    <cellStyle name="_DK KH 2010_DK 2014-2015 new_05-12  KH trung han 2016-2020 - Liem Thinh edited" xfId="211"/>
    <cellStyle name="_DK KH 2010_DK 2014-2015 new_Copy of 05-12  KH trung han 2016-2020 - Liem Thinh edited (1)" xfId="212"/>
    <cellStyle name="_DK KH 2010_DK KH CBDT 2014 11-11-2013" xfId="213"/>
    <cellStyle name="_DK KH 2010_DK KH CBDT 2014 11-11-2013(1)" xfId="214"/>
    <cellStyle name="_DK KH 2010_DK KH CBDT 2014 11-11-2013(1)_05-12  KH trung han 2016-2020 - Liem Thinh edited" xfId="215"/>
    <cellStyle name="_DK KH 2010_DK KH CBDT 2014 11-11-2013(1)_Copy of 05-12  KH trung han 2016-2020 - Liem Thinh edited (1)" xfId="216"/>
    <cellStyle name="_DK KH 2010_DK KH CBDT 2014 11-11-2013_05-12  KH trung han 2016-2020 - Liem Thinh edited" xfId="217"/>
    <cellStyle name="_DK KH 2010_DK KH CBDT 2014 11-11-2013_Copy of 05-12  KH trung han 2016-2020 - Liem Thinh edited (1)" xfId="218"/>
    <cellStyle name="_DK KH 2010_KH 2011-2015" xfId="219"/>
    <cellStyle name="_DK KH 2010_tai co cau dau tu (tong hop)1" xfId="220"/>
    <cellStyle name="_DK TPCP 2010" xfId="221"/>
    <cellStyle name="_DO-D1500-KHONG CO TRONG DT" xfId="222"/>
    <cellStyle name="_Dong Thap" xfId="223"/>
    <cellStyle name="_Duyet TK thay đôi" xfId="224"/>
    <cellStyle name="_Duyet TK thay đôi_!1 1 bao cao giao KH ve HTCMT vung TNB   12-12-2011" xfId="225"/>
    <cellStyle name="_Duyet TK thay đôi_Bieu4HTMT" xfId="226"/>
    <cellStyle name="_Duyet TK thay đôi_Bieu4HTMT_!1 1 bao cao giao KH ve HTCMT vung TNB   12-12-2011" xfId="227"/>
    <cellStyle name="_Duyet TK thay đôi_Bieu4HTMT_KH TPCP vung TNB (03-1-2012)" xfId="228"/>
    <cellStyle name="_Duyet TK thay đôi_KH TPCP vung TNB (03-1-2012)" xfId="229"/>
    <cellStyle name="_GOITHAUSO2" xfId="230"/>
    <cellStyle name="_GOITHAUSO3" xfId="231"/>
    <cellStyle name="_GOITHAUSO4" xfId="232"/>
    <cellStyle name="_GTGT 2003" xfId="233"/>
    <cellStyle name="_Gui VU KH 5-5-09" xfId="234"/>
    <cellStyle name="_Gui VU KH 5-5-09_05-12  KH trung han 2016-2020 - Liem Thinh edited" xfId="235"/>
    <cellStyle name="_Gui VU KH 5-5-09_Copy of 05-12  KH trung han 2016-2020 - Liem Thinh edited (1)" xfId="236"/>
    <cellStyle name="_Gui VU KH 5-5-09_KH TPCP 2016-2020 (tong hop)" xfId="237"/>
    <cellStyle name="_HaHoa_TDT_DienCSang" xfId="238"/>
    <cellStyle name="_HaHoa19-5-07" xfId="239"/>
    <cellStyle name="_IN" xfId="240"/>
    <cellStyle name="_IN_!1 1 bao cao giao KH ve HTCMT vung TNB   12-12-2011" xfId="241"/>
    <cellStyle name="_IN_KH TPCP vung TNB (03-1-2012)" xfId="242"/>
    <cellStyle name="_KE KHAI THUE GTGT 2004" xfId="243"/>
    <cellStyle name="_KE KHAI THUE GTGT 2004_BCTC2004" xfId="244"/>
    <cellStyle name="_KH 2009" xfId="810"/>
    <cellStyle name="_KH 2009_15_10_2013 BC nhu cau von doi ung ODA (2014-2016) ngay 15102013 Sua" xfId="811"/>
    <cellStyle name="_KH 2009_BC nhu cau von doi ung ODA nganh NN (BKH)" xfId="812"/>
    <cellStyle name="_KH 2009_BC nhu cau von doi ung ODA nganh NN (BKH)_05-12  KH trung han 2016-2020 - Liem Thinh edited" xfId="813"/>
    <cellStyle name="_KH 2009_BC nhu cau von doi ung ODA nganh NN (BKH)_Copy of 05-12  KH trung han 2016-2020 - Liem Thinh edited (1)" xfId="814"/>
    <cellStyle name="_KH 2009_BC Tai co cau (bieu TH)" xfId="815"/>
    <cellStyle name="_KH 2009_BC Tai co cau (bieu TH)_05-12  KH trung han 2016-2020 - Liem Thinh edited" xfId="816"/>
    <cellStyle name="_KH 2009_BC Tai co cau (bieu TH)_Copy of 05-12  KH trung han 2016-2020 - Liem Thinh edited (1)" xfId="817"/>
    <cellStyle name="_KH 2009_DK 2014-2015 final" xfId="818"/>
    <cellStyle name="_KH 2009_DK 2014-2015 final_05-12  KH trung han 2016-2020 - Liem Thinh edited" xfId="819"/>
    <cellStyle name="_KH 2009_DK 2014-2015 final_Copy of 05-12  KH trung han 2016-2020 - Liem Thinh edited (1)" xfId="820"/>
    <cellStyle name="_KH 2009_DK 2014-2015 new" xfId="821"/>
    <cellStyle name="_KH 2009_DK 2014-2015 new_05-12  KH trung han 2016-2020 - Liem Thinh edited" xfId="822"/>
    <cellStyle name="_KH 2009_DK 2014-2015 new_Copy of 05-12  KH trung han 2016-2020 - Liem Thinh edited (1)" xfId="823"/>
    <cellStyle name="_KH 2009_DK KH CBDT 2014 11-11-2013" xfId="824"/>
    <cellStyle name="_KH 2009_DK KH CBDT 2014 11-11-2013(1)" xfId="825"/>
    <cellStyle name="_KH 2009_DK KH CBDT 2014 11-11-2013(1)_05-12  KH trung han 2016-2020 - Liem Thinh edited" xfId="826"/>
    <cellStyle name="_KH 2009_DK KH CBDT 2014 11-11-2013(1)_Copy of 05-12  KH trung han 2016-2020 - Liem Thinh edited (1)" xfId="827"/>
    <cellStyle name="_KH 2009_DK KH CBDT 2014 11-11-2013_05-12  KH trung han 2016-2020 - Liem Thinh edited" xfId="828"/>
    <cellStyle name="_KH 2009_DK KH CBDT 2014 11-11-2013_Copy of 05-12  KH trung han 2016-2020 - Liem Thinh edited (1)" xfId="829"/>
    <cellStyle name="_KH 2009_KH 2011-2015" xfId="830"/>
    <cellStyle name="_KH 2009_tai co cau dau tu (tong hop)1" xfId="831"/>
    <cellStyle name="_KH 2012 (TPCP) Bac Lieu (25-12-2011)" xfId="832"/>
    <cellStyle name="_Kh ql62 (2010) 11-09" xfId="833"/>
    <cellStyle name="_KH TPCP 2010 17-3-10" xfId="834"/>
    <cellStyle name="_KH TPCP vung TNB (03-1-2012)" xfId="835"/>
    <cellStyle name="_KH ung von cap bach 2009-Cuc NTTS de nghi (sua)" xfId="836"/>
    <cellStyle name="_Khung 2012" xfId="837"/>
    <cellStyle name="_Khung nam 2010" xfId="838"/>
    <cellStyle name="_x0001__kien giang 2" xfId="245"/>
    <cellStyle name="_KT (2)" xfId="246"/>
    <cellStyle name="_KT (2) 2" xfId="247"/>
    <cellStyle name="_KT (2)_05-12  KH trung han 2016-2020 - Liem Thinh edited" xfId="248"/>
    <cellStyle name="_KT (2)_1" xfId="249"/>
    <cellStyle name="_KT (2)_1 2" xfId="250"/>
    <cellStyle name="_KT (2)_1_05-12  KH trung han 2016-2020 - Liem Thinh edited" xfId="251"/>
    <cellStyle name="_KT (2)_1_Copy of 05-12  KH trung han 2016-2020 - Liem Thinh edited (1)" xfId="252"/>
    <cellStyle name="_KT (2)_1_KH TPCP 2016-2020 (tong hop)" xfId="253"/>
    <cellStyle name="_KT (2)_1_Lora-tungchau" xfId="254"/>
    <cellStyle name="_KT (2)_1_Lora-tungchau 2" xfId="255"/>
    <cellStyle name="_KT (2)_1_Lora-tungchau_05-12  KH trung han 2016-2020 - Liem Thinh edited" xfId="256"/>
    <cellStyle name="_KT (2)_1_Lora-tungchau_Copy of 05-12  KH trung han 2016-2020 - Liem Thinh edited (1)" xfId="257"/>
    <cellStyle name="_KT (2)_1_Lora-tungchau_KH TPCP 2016-2020 (tong hop)" xfId="258"/>
    <cellStyle name="_KT (2)_1_Qt-HT3PQ1(CauKho)" xfId="259"/>
    <cellStyle name="_KT (2)_2" xfId="260"/>
    <cellStyle name="_KT (2)_2_TG-TH" xfId="261"/>
    <cellStyle name="_KT (2)_2_TG-TH 2" xfId="262"/>
    <cellStyle name="_KT (2)_2_TG-TH_05-12  KH trung han 2016-2020 - Liem Thinh edited" xfId="263"/>
    <cellStyle name="_KT (2)_2_TG-TH_ApGiaVatTu_cayxanh_latgach" xfId="264"/>
    <cellStyle name="_KT (2)_2_TG-TH_BANG TONG HOP TINH HINH THANH QUYET TOAN (MOI I)" xfId="265"/>
    <cellStyle name="_KT (2)_2_TG-TH_BAO CAO KLCT PT2000" xfId="266"/>
    <cellStyle name="_KT (2)_2_TG-TH_BAO CAO PT2000" xfId="267"/>
    <cellStyle name="_KT (2)_2_TG-TH_BAO CAO PT2000_Book1" xfId="268"/>
    <cellStyle name="_KT (2)_2_TG-TH_Bao cao XDCB 2001 - T11 KH dieu chinh 20-11-THAI" xfId="269"/>
    <cellStyle name="_KT (2)_2_TG-TH_BAO GIA NGAY 24-10-08 (co dam)" xfId="270"/>
    <cellStyle name="_KT (2)_2_TG-TH_BC  NAM 2007" xfId="271"/>
    <cellStyle name="_KT (2)_2_TG-TH_BC CV 6403 BKHĐT" xfId="272"/>
    <cellStyle name="_KT (2)_2_TG-TH_BC NQ11-CP - chinh sua lai" xfId="273"/>
    <cellStyle name="_KT (2)_2_TG-TH_BC NQ11-CP-Quynh sau bieu so3" xfId="274"/>
    <cellStyle name="_KT (2)_2_TG-TH_BC_NQ11-CP_-_Thao_sua_lai" xfId="275"/>
    <cellStyle name="_KT (2)_2_TG-TH_Bieu mau cong trinh khoi cong moi 3-4" xfId="276"/>
    <cellStyle name="_KT (2)_2_TG-TH_Bieu3ODA" xfId="277"/>
    <cellStyle name="_KT (2)_2_TG-TH_Bieu3ODA_1" xfId="278"/>
    <cellStyle name="_KT (2)_2_TG-TH_Bieu4HTMT" xfId="279"/>
    <cellStyle name="_KT (2)_2_TG-TH_bo sung von KCH nam 2010 va Du an tre kho khan" xfId="280"/>
    <cellStyle name="_KT (2)_2_TG-TH_Book1" xfId="281"/>
    <cellStyle name="_KT (2)_2_TG-TH_Book1 2" xfId="282"/>
    <cellStyle name="_KT (2)_2_TG-TH_Book1_1" xfId="283"/>
    <cellStyle name="_KT (2)_2_TG-TH_Book1_1 2" xfId="284"/>
    <cellStyle name="_KT (2)_2_TG-TH_Book1_1_BC CV 6403 BKHĐT" xfId="285"/>
    <cellStyle name="_KT (2)_2_TG-TH_Book1_1_Bieu mau cong trinh khoi cong moi 3-4" xfId="286"/>
    <cellStyle name="_KT (2)_2_TG-TH_Book1_1_Bieu3ODA" xfId="287"/>
    <cellStyle name="_KT (2)_2_TG-TH_Book1_1_Bieu4HTMT" xfId="288"/>
    <cellStyle name="_KT (2)_2_TG-TH_Book1_1_Book1" xfId="289"/>
    <cellStyle name="_KT (2)_2_TG-TH_Book1_1_Luy ke von ung nam 2011 -Thoa gui ngay 12-8-2012" xfId="290"/>
    <cellStyle name="_KT (2)_2_TG-TH_Book1_2" xfId="291"/>
    <cellStyle name="_KT (2)_2_TG-TH_Book1_2 2" xfId="292"/>
    <cellStyle name="_KT (2)_2_TG-TH_Book1_2_BC CV 6403 BKHĐT" xfId="293"/>
    <cellStyle name="_KT (2)_2_TG-TH_Book1_2_Bieu3ODA" xfId="294"/>
    <cellStyle name="_KT (2)_2_TG-TH_Book1_2_Luy ke von ung nam 2011 -Thoa gui ngay 12-8-2012" xfId="295"/>
    <cellStyle name="_KT (2)_2_TG-TH_Book1_3" xfId="296"/>
    <cellStyle name="_KT (2)_2_TG-TH_Book1_3 2" xfId="297"/>
    <cellStyle name="_KT (2)_2_TG-TH_Book1_BC CV 6403 BKHĐT" xfId="298"/>
    <cellStyle name="_KT (2)_2_TG-TH_Book1_Bieu mau cong trinh khoi cong moi 3-4" xfId="299"/>
    <cellStyle name="_KT (2)_2_TG-TH_Book1_Bieu3ODA" xfId="300"/>
    <cellStyle name="_KT (2)_2_TG-TH_Book1_Bieu4HTMT" xfId="301"/>
    <cellStyle name="_KT (2)_2_TG-TH_Book1_bo sung von KCH nam 2010 va Du an tre kho khan" xfId="302"/>
    <cellStyle name="_KT (2)_2_TG-TH_Book1_Book1" xfId="303"/>
    <cellStyle name="_KT (2)_2_TG-TH_Book1_danh muc chuan bi dau tu 2011 ngay 07-6-2011" xfId="304"/>
    <cellStyle name="_KT (2)_2_TG-TH_Book1_Danh muc pbo nguon von XSKT, XDCB nam 2009 chuyen qua nam 2010" xfId="305"/>
    <cellStyle name="_KT (2)_2_TG-TH_Book1_dieu chinh KH 2011 ngay 26-5-2011111" xfId="306"/>
    <cellStyle name="_KT (2)_2_TG-TH_Book1_DS KCH PHAN BO VON NSDP NAM 2010" xfId="307"/>
    <cellStyle name="_KT (2)_2_TG-TH_Book1_giao KH 2011 ngay 10-12-2010" xfId="308"/>
    <cellStyle name="_KT (2)_2_TG-TH_Book1_Luy ke von ung nam 2011 -Thoa gui ngay 12-8-2012" xfId="309"/>
    <cellStyle name="_KT (2)_2_TG-TH_CAU Khanh Nam(Thi Cong)" xfId="310"/>
    <cellStyle name="_KT (2)_2_TG-TH_ChiHuong_ApGia" xfId="313"/>
    <cellStyle name="_KT (2)_2_TG-TH_CoCauPhi (version 1)" xfId="311"/>
    <cellStyle name="_KT (2)_2_TG-TH_Copy of 05-12  KH trung han 2016-2020 - Liem Thinh edited (1)" xfId="312"/>
    <cellStyle name="_KT (2)_2_TG-TH_danh muc chuan bi dau tu 2011 ngay 07-6-2011" xfId="314"/>
    <cellStyle name="_KT (2)_2_TG-TH_Danh muc pbo nguon von XSKT, XDCB nam 2009 chuyen qua nam 2010" xfId="315"/>
    <cellStyle name="_KT (2)_2_TG-TH_DAU NOI PL-CL TAI PHU LAMHC" xfId="316"/>
    <cellStyle name="_KT (2)_2_TG-TH_dieu chinh KH 2011 ngay 26-5-2011111" xfId="317"/>
    <cellStyle name="_KT (2)_2_TG-TH_DS KCH PHAN BO VON NSDP NAM 2010" xfId="318"/>
    <cellStyle name="_KT (2)_2_TG-TH_DTCDT MR.2N110.HOCMON.TDTOAN.CCUNG" xfId="319"/>
    <cellStyle name="_KT (2)_2_TG-TH_DU TRU VAT TU" xfId="320"/>
    <cellStyle name="_KT (2)_2_TG-TH_giao KH 2011 ngay 10-12-2010" xfId="322"/>
    <cellStyle name="_KT (2)_2_TG-TH_GTGT 2003" xfId="321"/>
    <cellStyle name="_KT (2)_2_TG-TH_KE KHAI THUE GTGT 2004" xfId="323"/>
    <cellStyle name="_KT (2)_2_TG-TH_KE KHAI THUE GTGT 2004_BCTC2004" xfId="324"/>
    <cellStyle name="_KT (2)_2_TG-TH_KH TPCP 2016-2020 (tong hop)" xfId="326"/>
    <cellStyle name="_KT (2)_2_TG-TH_KH TPCP vung TNB (03-1-2012)" xfId="327"/>
    <cellStyle name="_KT (2)_2_TG-TH_kien giang 2" xfId="325"/>
    <cellStyle name="_KT (2)_2_TG-TH_Lora-tungchau" xfId="328"/>
    <cellStyle name="_KT (2)_2_TG-TH_Luy ke von ung nam 2011 -Thoa gui ngay 12-8-2012" xfId="329"/>
    <cellStyle name="_KT (2)_2_TG-TH_NhanCong" xfId="331"/>
    <cellStyle name="_KT (2)_2_TG-TH_N-X-T-04" xfId="330"/>
    <cellStyle name="_KT (2)_2_TG-TH_PGIA-phieu tham tra Kho bac" xfId="332"/>
    <cellStyle name="_KT (2)_2_TG-TH_phu luc tong ket tinh hinh TH giai doan 03-10 (ngay 30)" xfId="337"/>
    <cellStyle name="_KT (2)_2_TG-TH_PT02-02" xfId="333"/>
    <cellStyle name="_KT (2)_2_TG-TH_PT02-02_Book1" xfId="334"/>
    <cellStyle name="_KT (2)_2_TG-TH_PT02-03" xfId="335"/>
    <cellStyle name="_KT (2)_2_TG-TH_PT02-03_Book1" xfId="336"/>
    <cellStyle name="_KT (2)_2_TG-TH_Qt-HT3PQ1(CauKho)" xfId="338"/>
    <cellStyle name="_KT (2)_2_TG-TH_Sheet1" xfId="339"/>
    <cellStyle name="_KT (2)_2_TG-TH_TK152-04" xfId="340"/>
    <cellStyle name="_KT (2)_2_TG-TH_ÿÿÿÿÿ" xfId="341"/>
    <cellStyle name="_KT (2)_2_TG-TH_ÿÿÿÿÿ_Bieu mau cong trinh khoi cong moi 3-4" xfId="342"/>
    <cellStyle name="_KT (2)_2_TG-TH_ÿÿÿÿÿ_Bieu3ODA" xfId="343"/>
    <cellStyle name="_KT (2)_2_TG-TH_ÿÿÿÿÿ_Bieu4HTMT" xfId="344"/>
    <cellStyle name="_KT (2)_2_TG-TH_ÿÿÿÿÿ_KH TPCP vung TNB (03-1-2012)" xfId="346"/>
    <cellStyle name="_KT (2)_2_TG-TH_ÿÿÿÿÿ_kien giang 2" xfId="345"/>
    <cellStyle name="_KT (2)_3" xfId="347"/>
    <cellStyle name="_KT (2)_3_TG-TH" xfId="348"/>
    <cellStyle name="_KT (2)_3_TG-TH 2" xfId="349"/>
    <cellStyle name="_KT (2)_3_TG-TH_05-12  KH trung han 2016-2020 - Liem Thinh edited" xfId="350"/>
    <cellStyle name="_KT (2)_3_TG-TH_BC  NAM 2007" xfId="351"/>
    <cellStyle name="_KT (2)_3_TG-TH_Bieu mau cong trinh khoi cong moi 3-4" xfId="352"/>
    <cellStyle name="_KT (2)_3_TG-TH_Bieu3ODA" xfId="353"/>
    <cellStyle name="_KT (2)_3_TG-TH_Bieu3ODA_1" xfId="354"/>
    <cellStyle name="_KT (2)_3_TG-TH_Bieu4HTMT" xfId="355"/>
    <cellStyle name="_KT (2)_3_TG-TH_bo sung von KCH nam 2010 va Du an tre kho khan" xfId="356"/>
    <cellStyle name="_KT (2)_3_TG-TH_Book1" xfId="357"/>
    <cellStyle name="_KT (2)_3_TG-TH_Book1 2" xfId="358"/>
    <cellStyle name="_KT (2)_3_TG-TH_Book1_BC-QT-WB-dthao" xfId="359"/>
    <cellStyle name="_KT (2)_3_TG-TH_Book1_BC-QT-WB-dthao_05-12  KH trung han 2016-2020 - Liem Thinh edited" xfId="360"/>
    <cellStyle name="_KT (2)_3_TG-TH_Book1_BC-QT-WB-dthao_Copy of 05-12  KH trung han 2016-2020 - Liem Thinh edited (1)" xfId="361"/>
    <cellStyle name="_KT (2)_3_TG-TH_Book1_BC-QT-WB-dthao_KH TPCP 2016-2020 (tong hop)" xfId="362"/>
    <cellStyle name="_KT (2)_3_TG-TH_Book1_KH TPCP vung TNB (03-1-2012)" xfId="364"/>
    <cellStyle name="_KT (2)_3_TG-TH_Book1_kien giang 2" xfId="363"/>
    <cellStyle name="_KT (2)_3_TG-TH_Copy of 05-12  KH trung han 2016-2020 - Liem Thinh edited (1)" xfId="365"/>
    <cellStyle name="_KT (2)_3_TG-TH_danh muc chuan bi dau tu 2011 ngay 07-6-2011" xfId="366"/>
    <cellStyle name="_KT (2)_3_TG-TH_Danh muc pbo nguon von XSKT, XDCB nam 2009 chuyen qua nam 2010" xfId="367"/>
    <cellStyle name="_KT (2)_3_TG-TH_dieu chinh KH 2011 ngay 26-5-2011111" xfId="368"/>
    <cellStyle name="_KT (2)_3_TG-TH_DS KCH PHAN BO VON NSDP NAM 2010" xfId="369"/>
    <cellStyle name="_KT (2)_3_TG-TH_giao KH 2011 ngay 10-12-2010" xfId="371"/>
    <cellStyle name="_KT (2)_3_TG-TH_GTGT 2003" xfId="370"/>
    <cellStyle name="_KT (2)_3_TG-TH_KE KHAI THUE GTGT 2004" xfId="372"/>
    <cellStyle name="_KT (2)_3_TG-TH_KE KHAI THUE GTGT 2004_BCTC2004" xfId="373"/>
    <cellStyle name="_KT (2)_3_TG-TH_KH TPCP 2016-2020 (tong hop)" xfId="375"/>
    <cellStyle name="_KT (2)_3_TG-TH_KH TPCP vung TNB (03-1-2012)" xfId="376"/>
    <cellStyle name="_KT (2)_3_TG-TH_kien giang 2" xfId="374"/>
    <cellStyle name="_KT (2)_3_TG-TH_Lora-tungchau" xfId="377"/>
    <cellStyle name="_KT (2)_3_TG-TH_Lora-tungchau 2" xfId="378"/>
    <cellStyle name="_KT (2)_3_TG-TH_Lora-tungchau_05-12  KH trung han 2016-2020 - Liem Thinh edited" xfId="379"/>
    <cellStyle name="_KT (2)_3_TG-TH_Lora-tungchau_Copy of 05-12  KH trung han 2016-2020 - Liem Thinh edited (1)" xfId="380"/>
    <cellStyle name="_KT (2)_3_TG-TH_Lora-tungchau_KH TPCP 2016-2020 (tong hop)" xfId="381"/>
    <cellStyle name="_KT (2)_3_TG-TH_N-X-T-04" xfId="382"/>
    <cellStyle name="_KT (2)_3_TG-TH_PERSONAL" xfId="383"/>
    <cellStyle name="_KT (2)_3_TG-TH_PERSONAL_BC CV 6403 BKHĐT" xfId="384"/>
    <cellStyle name="_KT (2)_3_TG-TH_PERSONAL_Bieu mau cong trinh khoi cong moi 3-4" xfId="385"/>
    <cellStyle name="_KT (2)_3_TG-TH_PERSONAL_Bieu3ODA" xfId="386"/>
    <cellStyle name="_KT (2)_3_TG-TH_PERSONAL_Bieu4HTMT" xfId="387"/>
    <cellStyle name="_KT (2)_3_TG-TH_PERSONAL_Book1" xfId="388"/>
    <cellStyle name="_KT (2)_3_TG-TH_PERSONAL_Book1 2" xfId="389"/>
    <cellStyle name="_KT (2)_3_TG-TH_PERSONAL_HTQ.8 GD1" xfId="390"/>
    <cellStyle name="_KT (2)_3_TG-TH_PERSONAL_HTQ.8 GD1_05-12  KH trung han 2016-2020 - Liem Thinh edited" xfId="391"/>
    <cellStyle name="_KT (2)_3_TG-TH_PERSONAL_HTQ.8 GD1_Copy of 05-12  KH trung han 2016-2020 - Liem Thinh edited (1)" xfId="392"/>
    <cellStyle name="_KT (2)_3_TG-TH_PERSONAL_HTQ.8 GD1_KH TPCP 2016-2020 (tong hop)" xfId="393"/>
    <cellStyle name="_KT (2)_3_TG-TH_PERSONAL_Luy ke von ung nam 2011 -Thoa gui ngay 12-8-2012" xfId="394"/>
    <cellStyle name="_KT (2)_3_TG-TH_PERSONAL_Tong hop KHCB 2001" xfId="395"/>
    <cellStyle name="_KT (2)_3_TG-TH_Qt-HT3PQ1(CauKho)" xfId="396"/>
    <cellStyle name="_KT (2)_3_TG-TH_TK152-04" xfId="397"/>
    <cellStyle name="_KT (2)_3_TG-TH_ÿÿÿÿÿ" xfId="398"/>
    <cellStyle name="_KT (2)_3_TG-TH_ÿÿÿÿÿ_KH TPCP vung TNB (03-1-2012)" xfId="400"/>
    <cellStyle name="_KT (2)_3_TG-TH_ÿÿÿÿÿ_kien giang 2" xfId="399"/>
    <cellStyle name="_KT (2)_4" xfId="401"/>
    <cellStyle name="_KT (2)_4 2" xfId="402"/>
    <cellStyle name="_KT (2)_4_05-12  KH trung han 2016-2020 - Liem Thinh edited" xfId="403"/>
    <cellStyle name="_KT (2)_4_ApGiaVatTu_cayxanh_latgach" xfId="404"/>
    <cellStyle name="_KT (2)_4_BANG TONG HOP TINH HINH THANH QUYET TOAN (MOI I)" xfId="405"/>
    <cellStyle name="_KT (2)_4_BAO CAO KLCT PT2000" xfId="406"/>
    <cellStyle name="_KT (2)_4_BAO CAO PT2000" xfId="407"/>
    <cellStyle name="_KT (2)_4_BAO CAO PT2000_Book1" xfId="408"/>
    <cellStyle name="_KT (2)_4_Bao cao XDCB 2001 - T11 KH dieu chinh 20-11-THAI" xfId="409"/>
    <cellStyle name="_KT (2)_4_BAO GIA NGAY 24-10-08 (co dam)" xfId="410"/>
    <cellStyle name="_KT (2)_4_BC  NAM 2007" xfId="411"/>
    <cellStyle name="_KT (2)_4_BC CV 6403 BKHĐT" xfId="412"/>
    <cellStyle name="_KT (2)_4_BC NQ11-CP - chinh sua lai" xfId="413"/>
    <cellStyle name="_KT (2)_4_BC NQ11-CP-Quynh sau bieu so3" xfId="414"/>
    <cellStyle name="_KT (2)_4_BC_NQ11-CP_-_Thao_sua_lai" xfId="415"/>
    <cellStyle name="_KT (2)_4_Bieu mau cong trinh khoi cong moi 3-4" xfId="416"/>
    <cellStyle name="_KT (2)_4_Bieu3ODA" xfId="417"/>
    <cellStyle name="_KT (2)_4_Bieu3ODA_1" xfId="418"/>
    <cellStyle name="_KT (2)_4_Bieu4HTMT" xfId="419"/>
    <cellStyle name="_KT (2)_4_bo sung von KCH nam 2010 va Du an tre kho khan" xfId="420"/>
    <cellStyle name="_KT (2)_4_Book1" xfId="421"/>
    <cellStyle name="_KT (2)_4_Book1 2" xfId="422"/>
    <cellStyle name="_KT (2)_4_Book1_1" xfId="423"/>
    <cellStyle name="_KT (2)_4_Book1_1 2" xfId="424"/>
    <cellStyle name="_KT (2)_4_Book1_1_BC CV 6403 BKHĐT" xfId="425"/>
    <cellStyle name="_KT (2)_4_Book1_1_Bieu mau cong trinh khoi cong moi 3-4" xfId="426"/>
    <cellStyle name="_KT (2)_4_Book1_1_Bieu3ODA" xfId="427"/>
    <cellStyle name="_KT (2)_4_Book1_1_Bieu4HTMT" xfId="428"/>
    <cellStyle name="_KT (2)_4_Book1_1_Book1" xfId="429"/>
    <cellStyle name="_KT (2)_4_Book1_1_Luy ke von ung nam 2011 -Thoa gui ngay 12-8-2012" xfId="430"/>
    <cellStyle name="_KT (2)_4_Book1_2" xfId="431"/>
    <cellStyle name="_KT (2)_4_Book1_2 2" xfId="432"/>
    <cellStyle name="_KT (2)_4_Book1_2_BC CV 6403 BKHĐT" xfId="433"/>
    <cellStyle name="_KT (2)_4_Book1_2_Bieu3ODA" xfId="434"/>
    <cellStyle name="_KT (2)_4_Book1_2_Luy ke von ung nam 2011 -Thoa gui ngay 12-8-2012" xfId="435"/>
    <cellStyle name="_KT (2)_4_Book1_3" xfId="436"/>
    <cellStyle name="_KT (2)_4_Book1_3 2" xfId="437"/>
    <cellStyle name="_KT (2)_4_Book1_BC CV 6403 BKHĐT" xfId="438"/>
    <cellStyle name="_KT (2)_4_Book1_Bieu mau cong trinh khoi cong moi 3-4" xfId="439"/>
    <cellStyle name="_KT (2)_4_Book1_Bieu3ODA" xfId="440"/>
    <cellStyle name="_KT (2)_4_Book1_Bieu4HTMT" xfId="441"/>
    <cellStyle name="_KT (2)_4_Book1_bo sung von KCH nam 2010 va Du an tre kho khan" xfId="442"/>
    <cellStyle name="_KT (2)_4_Book1_Book1" xfId="443"/>
    <cellStyle name="_KT (2)_4_Book1_danh muc chuan bi dau tu 2011 ngay 07-6-2011" xfId="444"/>
    <cellStyle name="_KT (2)_4_Book1_Danh muc pbo nguon von XSKT, XDCB nam 2009 chuyen qua nam 2010" xfId="445"/>
    <cellStyle name="_KT (2)_4_Book1_dieu chinh KH 2011 ngay 26-5-2011111" xfId="446"/>
    <cellStyle name="_KT (2)_4_Book1_DS KCH PHAN BO VON NSDP NAM 2010" xfId="447"/>
    <cellStyle name="_KT (2)_4_Book1_giao KH 2011 ngay 10-12-2010" xfId="448"/>
    <cellStyle name="_KT (2)_4_Book1_Luy ke von ung nam 2011 -Thoa gui ngay 12-8-2012" xfId="449"/>
    <cellStyle name="_KT (2)_4_CAU Khanh Nam(Thi Cong)" xfId="450"/>
    <cellStyle name="_KT (2)_4_ChiHuong_ApGia" xfId="453"/>
    <cellStyle name="_KT (2)_4_CoCauPhi (version 1)" xfId="451"/>
    <cellStyle name="_KT (2)_4_Copy of 05-12  KH trung han 2016-2020 - Liem Thinh edited (1)" xfId="452"/>
    <cellStyle name="_KT (2)_4_danh muc chuan bi dau tu 2011 ngay 07-6-2011" xfId="454"/>
    <cellStyle name="_KT (2)_4_Danh muc pbo nguon von XSKT, XDCB nam 2009 chuyen qua nam 2010" xfId="455"/>
    <cellStyle name="_KT (2)_4_DAU NOI PL-CL TAI PHU LAMHC" xfId="456"/>
    <cellStyle name="_KT (2)_4_dieu chinh KH 2011 ngay 26-5-2011111" xfId="457"/>
    <cellStyle name="_KT (2)_4_DS KCH PHAN BO VON NSDP NAM 2010" xfId="458"/>
    <cellStyle name="_KT (2)_4_DTCDT MR.2N110.HOCMON.TDTOAN.CCUNG" xfId="459"/>
    <cellStyle name="_KT (2)_4_DU TRU VAT TU" xfId="460"/>
    <cellStyle name="_KT (2)_4_giao KH 2011 ngay 10-12-2010" xfId="462"/>
    <cellStyle name="_KT (2)_4_GTGT 2003" xfId="461"/>
    <cellStyle name="_KT (2)_4_KE KHAI THUE GTGT 2004" xfId="463"/>
    <cellStyle name="_KT (2)_4_KE KHAI THUE GTGT 2004_BCTC2004" xfId="464"/>
    <cellStyle name="_KT (2)_4_KH TPCP 2016-2020 (tong hop)" xfId="466"/>
    <cellStyle name="_KT (2)_4_KH TPCP vung TNB (03-1-2012)" xfId="467"/>
    <cellStyle name="_KT (2)_4_kien giang 2" xfId="465"/>
    <cellStyle name="_KT (2)_4_Lora-tungchau" xfId="468"/>
    <cellStyle name="_KT (2)_4_Luy ke von ung nam 2011 -Thoa gui ngay 12-8-2012" xfId="469"/>
    <cellStyle name="_KT (2)_4_NhanCong" xfId="471"/>
    <cellStyle name="_KT (2)_4_N-X-T-04" xfId="470"/>
    <cellStyle name="_KT (2)_4_PGIA-phieu tham tra Kho bac" xfId="472"/>
    <cellStyle name="_KT (2)_4_phu luc tong ket tinh hinh TH giai doan 03-10 (ngay 30)" xfId="477"/>
    <cellStyle name="_KT (2)_4_PT02-02" xfId="473"/>
    <cellStyle name="_KT (2)_4_PT02-02_Book1" xfId="474"/>
    <cellStyle name="_KT (2)_4_PT02-03" xfId="475"/>
    <cellStyle name="_KT (2)_4_PT02-03_Book1" xfId="476"/>
    <cellStyle name="_KT (2)_4_Qt-HT3PQ1(CauKho)" xfId="478"/>
    <cellStyle name="_KT (2)_4_Sheet1" xfId="479"/>
    <cellStyle name="_KT (2)_4_TG-TH" xfId="480"/>
    <cellStyle name="_KT (2)_4_TK152-04" xfId="481"/>
    <cellStyle name="_KT (2)_4_ÿÿÿÿÿ" xfId="482"/>
    <cellStyle name="_KT (2)_4_ÿÿÿÿÿ_Bieu mau cong trinh khoi cong moi 3-4" xfId="483"/>
    <cellStyle name="_KT (2)_4_ÿÿÿÿÿ_Bieu3ODA" xfId="484"/>
    <cellStyle name="_KT (2)_4_ÿÿÿÿÿ_Bieu4HTMT" xfId="485"/>
    <cellStyle name="_KT (2)_4_ÿÿÿÿÿ_KH TPCP vung TNB (03-1-2012)" xfId="487"/>
    <cellStyle name="_KT (2)_4_ÿÿÿÿÿ_kien giang 2" xfId="486"/>
    <cellStyle name="_KT (2)_5" xfId="488"/>
    <cellStyle name="_KT (2)_5 2" xfId="489"/>
    <cellStyle name="_KT (2)_5_05-12  KH trung han 2016-2020 - Liem Thinh edited" xfId="490"/>
    <cellStyle name="_KT (2)_5_ApGiaVatTu_cayxanh_latgach" xfId="491"/>
    <cellStyle name="_KT (2)_5_BANG TONG HOP TINH HINH THANH QUYET TOAN (MOI I)" xfId="492"/>
    <cellStyle name="_KT (2)_5_BAO CAO KLCT PT2000" xfId="493"/>
    <cellStyle name="_KT (2)_5_BAO CAO PT2000" xfId="494"/>
    <cellStyle name="_KT (2)_5_BAO CAO PT2000_Book1" xfId="495"/>
    <cellStyle name="_KT (2)_5_Bao cao XDCB 2001 - T11 KH dieu chinh 20-11-THAI" xfId="496"/>
    <cellStyle name="_KT (2)_5_BAO GIA NGAY 24-10-08 (co dam)" xfId="497"/>
    <cellStyle name="_KT (2)_5_BC  NAM 2007" xfId="498"/>
    <cellStyle name="_KT (2)_5_BC CV 6403 BKHĐT" xfId="499"/>
    <cellStyle name="_KT (2)_5_BC NQ11-CP - chinh sua lai" xfId="500"/>
    <cellStyle name="_KT (2)_5_BC NQ11-CP-Quynh sau bieu so3" xfId="501"/>
    <cellStyle name="_KT (2)_5_BC_NQ11-CP_-_Thao_sua_lai" xfId="502"/>
    <cellStyle name="_KT (2)_5_Bieu mau cong trinh khoi cong moi 3-4" xfId="503"/>
    <cellStyle name="_KT (2)_5_Bieu3ODA" xfId="504"/>
    <cellStyle name="_KT (2)_5_Bieu3ODA_1" xfId="505"/>
    <cellStyle name="_KT (2)_5_Bieu4HTMT" xfId="506"/>
    <cellStyle name="_KT (2)_5_bo sung von KCH nam 2010 va Du an tre kho khan" xfId="507"/>
    <cellStyle name="_KT (2)_5_Book1" xfId="508"/>
    <cellStyle name="_KT (2)_5_Book1 2" xfId="509"/>
    <cellStyle name="_KT (2)_5_Book1_1" xfId="510"/>
    <cellStyle name="_KT (2)_5_Book1_1 2" xfId="511"/>
    <cellStyle name="_KT (2)_5_Book1_1_BC CV 6403 BKHĐT" xfId="512"/>
    <cellStyle name="_KT (2)_5_Book1_1_Bieu mau cong trinh khoi cong moi 3-4" xfId="513"/>
    <cellStyle name="_KT (2)_5_Book1_1_Bieu3ODA" xfId="514"/>
    <cellStyle name="_KT (2)_5_Book1_1_Bieu4HTMT" xfId="515"/>
    <cellStyle name="_KT (2)_5_Book1_1_Book1" xfId="516"/>
    <cellStyle name="_KT (2)_5_Book1_1_Luy ke von ung nam 2011 -Thoa gui ngay 12-8-2012" xfId="517"/>
    <cellStyle name="_KT (2)_5_Book1_2" xfId="518"/>
    <cellStyle name="_KT (2)_5_Book1_2 2" xfId="519"/>
    <cellStyle name="_KT (2)_5_Book1_2_BC CV 6403 BKHĐT" xfId="520"/>
    <cellStyle name="_KT (2)_5_Book1_2_Bieu3ODA" xfId="521"/>
    <cellStyle name="_KT (2)_5_Book1_2_Luy ke von ung nam 2011 -Thoa gui ngay 12-8-2012" xfId="522"/>
    <cellStyle name="_KT (2)_5_Book1_3" xfId="523"/>
    <cellStyle name="_KT (2)_5_Book1_BC CV 6403 BKHĐT" xfId="524"/>
    <cellStyle name="_KT (2)_5_Book1_BC-QT-WB-dthao" xfId="525"/>
    <cellStyle name="_KT (2)_5_Book1_Bieu mau cong trinh khoi cong moi 3-4" xfId="526"/>
    <cellStyle name="_KT (2)_5_Book1_Bieu3ODA" xfId="527"/>
    <cellStyle name="_KT (2)_5_Book1_Bieu4HTMT" xfId="528"/>
    <cellStyle name="_KT (2)_5_Book1_bo sung von KCH nam 2010 va Du an tre kho khan" xfId="529"/>
    <cellStyle name="_KT (2)_5_Book1_Book1" xfId="530"/>
    <cellStyle name="_KT (2)_5_Book1_danh muc chuan bi dau tu 2011 ngay 07-6-2011" xfId="531"/>
    <cellStyle name="_KT (2)_5_Book1_Danh muc pbo nguon von XSKT, XDCB nam 2009 chuyen qua nam 2010" xfId="532"/>
    <cellStyle name="_KT (2)_5_Book1_dieu chinh KH 2011 ngay 26-5-2011111" xfId="533"/>
    <cellStyle name="_KT (2)_5_Book1_DS KCH PHAN BO VON NSDP NAM 2010" xfId="534"/>
    <cellStyle name="_KT (2)_5_Book1_giao KH 2011 ngay 10-12-2010" xfId="535"/>
    <cellStyle name="_KT (2)_5_Book1_Luy ke von ung nam 2011 -Thoa gui ngay 12-8-2012" xfId="536"/>
    <cellStyle name="_KT (2)_5_CAU Khanh Nam(Thi Cong)" xfId="537"/>
    <cellStyle name="_KT (2)_5_ChiHuong_ApGia" xfId="540"/>
    <cellStyle name="_KT (2)_5_CoCauPhi (version 1)" xfId="538"/>
    <cellStyle name="_KT (2)_5_Copy of 05-12  KH trung han 2016-2020 - Liem Thinh edited (1)" xfId="539"/>
    <cellStyle name="_KT (2)_5_danh muc chuan bi dau tu 2011 ngay 07-6-2011" xfId="541"/>
    <cellStyle name="_KT (2)_5_Danh muc pbo nguon von XSKT, XDCB nam 2009 chuyen qua nam 2010" xfId="542"/>
    <cellStyle name="_KT (2)_5_DAU NOI PL-CL TAI PHU LAMHC" xfId="543"/>
    <cellStyle name="_KT (2)_5_dieu chinh KH 2011 ngay 26-5-2011111" xfId="544"/>
    <cellStyle name="_KT (2)_5_DS KCH PHAN BO VON NSDP NAM 2010" xfId="545"/>
    <cellStyle name="_KT (2)_5_DTCDT MR.2N110.HOCMON.TDTOAN.CCUNG" xfId="546"/>
    <cellStyle name="_KT (2)_5_DU TRU VAT TU" xfId="547"/>
    <cellStyle name="_KT (2)_5_giao KH 2011 ngay 10-12-2010" xfId="549"/>
    <cellStyle name="_KT (2)_5_GTGT 2003" xfId="548"/>
    <cellStyle name="_KT (2)_5_KE KHAI THUE GTGT 2004" xfId="550"/>
    <cellStyle name="_KT (2)_5_KE KHAI THUE GTGT 2004_BCTC2004" xfId="551"/>
    <cellStyle name="_KT (2)_5_KH TPCP 2016-2020 (tong hop)" xfId="553"/>
    <cellStyle name="_KT (2)_5_KH TPCP vung TNB (03-1-2012)" xfId="554"/>
    <cellStyle name="_KT (2)_5_kien giang 2" xfId="552"/>
    <cellStyle name="_KT (2)_5_Lora-tungchau" xfId="555"/>
    <cellStyle name="_KT (2)_5_Luy ke von ung nam 2011 -Thoa gui ngay 12-8-2012" xfId="556"/>
    <cellStyle name="_KT (2)_5_NhanCong" xfId="558"/>
    <cellStyle name="_KT (2)_5_N-X-T-04" xfId="557"/>
    <cellStyle name="_KT (2)_5_PGIA-phieu tham tra Kho bac" xfId="559"/>
    <cellStyle name="_KT (2)_5_phu luc tong ket tinh hinh TH giai doan 03-10 (ngay 30)" xfId="564"/>
    <cellStyle name="_KT (2)_5_PT02-02" xfId="560"/>
    <cellStyle name="_KT (2)_5_PT02-02_Book1" xfId="561"/>
    <cellStyle name="_KT (2)_5_PT02-03" xfId="562"/>
    <cellStyle name="_KT (2)_5_PT02-03_Book1" xfId="563"/>
    <cellStyle name="_KT (2)_5_Qt-HT3PQ1(CauKho)" xfId="565"/>
    <cellStyle name="_KT (2)_5_Sheet1" xfId="566"/>
    <cellStyle name="_KT (2)_5_TK152-04" xfId="567"/>
    <cellStyle name="_KT (2)_5_ÿÿÿÿÿ" xfId="568"/>
    <cellStyle name="_KT (2)_5_ÿÿÿÿÿ_Bieu mau cong trinh khoi cong moi 3-4" xfId="569"/>
    <cellStyle name="_KT (2)_5_ÿÿÿÿÿ_Bieu3ODA" xfId="570"/>
    <cellStyle name="_KT (2)_5_ÿÿÿÿÿ_Bieu4HTMT" xfId="571"/>
    <cellStyle name="_KT (2)_5_ÿÿÿÿÿ_KH TPCP vung TNB (03-1-2012)" xfId="573"/>
    <cellStyle name="_KT (2)_5_ÿÿÿÿÿ_kien giang 2" xfId="572"/>
    <cellStyle name="_KT (2)_BC  NAM 2007" xfId="574"/>
    <cellStyle name="_KT (2)_Bieu mau cong trinh khoi cong moi 3-4" xfId="575"/>
    <cellStyle name="_KT (2)_Bieu3ODA" xfId="576"/>
    <cellStyle name="_KT (2)_Bieu3ODA_1" xfId="577"/>
    <cellStyle name="_KT (2)_Bieu4HTMT" xfId="578"/>
    <cellStyle name="_KT (2)_bo sung von KCH nam 2010 va Du an tre kho khan" xfId="579"/>
    <cellStyle name="_KT (2)_Book1" xfId="580"/>
    <cellStyle name="_KT (2)_Book1 2" xfId="581"/>
    <cellStyle name="_KT (2)_Book1_BC-QT-WB-dthao" xfId="582"/>
    <cellStyle name="_KT (2)_Book1_BC-QT-WB-dthao_05-12  KH trung han 2016-2020 - Liem Thinh edited" xfId="583"/>
    <cellStyle name="_KT (2)_Book1_BC-QT-WB-dthao_Copy of 05-12  KH trung han 2016-2020 - Liem Thinh edited (1)" xfId="584"/>
    <cellStyle name="_KT (2)_Book1_BC-QT-WB-dthao_KH TPCP 2016-2020 (tong hop)" xfId="585"/>
    <cellStyle name="_KT (2)_Book1_KH TPCP vung TNB (03-1-2012)" xfId="587"/>
    <cellStyle name="_KT (2)_Book1_kien giang 2" xfId="586"/>
    <cellStyle name="_KT (2)_Copy of 05-12  KH trung han 2016-2020 - Liem Thinh edited (1)" xfId="588"/>
    <cellStyle name="_KT (2)_danh muc chuan bi dau tu 2011 ngay 07-6-2011" xfId="589"/>
    <cellStyle name="_KT (2)_Danh muc pbo nguon von XSKT, XDCB nam 2009 chuyen qua nam 2010" xfId="590"/>
    <cellStyle name="_KT (2)_dieu chinh KH 2011 ngay 26-5-2011111" xfId="591"/>
    <cellStyle name="_KT (2)_DS KCH PHAN BO VON NSDP NAM 2010" xfId="592"/>
    <cellStyle name="_KT (2)_giao KH 2011 ngay 10-12-2010" xfId="594"/>
    <cellStyle name="_KT (2)_GTGT 2003" xfId="593"/>
    <cellStyle name="_KT (2)_KE KHAI THUE GTGT 2004" xfId="595"/>
    <cellStyle name="_KT (2)_KE KHAI THUE GTGT 2004_BCTC2004" xfId="596"/>
    <cellStyle name="_KT (2)_KH TPCP 2016-2020 (tong hop)" xfId="598"/>
    <cellStyle name="_KT (2)_KH TPCP vung TNB (03-1-2012)" xfId="599"/>
    <cellStyle name="_KT (2)_kien giang 2" xfId="597"/>
    <cellStyle name="_KT (2)_Lora-tungchau" xfId="600"/>
    <cellStyle name="_KT (2)_Lora-tungchau 2" xfId="601"/>
    <cellStyle name="_KT (2)_Lora-tungchau_05-12  KH trung han 2016-2020 - Liem Thinh edited" xfId="602"/>
    <cellStyle name="_KT (2)_Lora-tungchau_Copy of 05-12  KH trung han 2016-2020 - Liem Thinh edited (1)" xfId="603"/>
    <cellStyle name="_KT (2)_Lora-tungchau_KH TPCP 2016-2020 (tong hop)" xfId="604"/>
    <cellStyle name="_KT (2)_N-X-T-04" xfId="605"/>
    <cellStyle name="_KT (2)_PERSONAL" xfId="606"/>
    <cellStyle name="_KT (2)_PERSONAL_BC CV 6403 BKHĐT" xfId="607"/>
    <cellStyle name="_KT (2)_PERSONAL_Bieu mau cong trinh khoi cong moi 3-4" xfId="608"/>
    <cellStyle name="_KT (2)_PERSONAL_Bieu3ODA" xfId="609"/>
    <cellStyle name="_KT (2)_PERSONAL_Bieu4HTMT" xfId="610"/>
    <cellStyle name="_KT (2)_PERSONAL_Book1" xfId="611"/>
    <cellStyle name="_KT (2)_PERSONAL_Book1 2" xfId="612"/>
    <cellStyle name="_KT (2)_PERSONAL_HTQ.8 GD1" xfId="613"/>
    <cellStyle name="_KT (2)_PERSONAL_HTQ.8 GD1_05-12  KH trung han 2016-2020 - Liem Thinh edited" xfId="614"/>
    <cellStyle name="_KT (2)_PERSONAL_HTQ.8 GD1_Copy of 05-12  KH trung han 2016-2020 - Liem Thinh edited (1)" xfId="615"/>
    <cellStyle name="_KT (2)_PERSONAL_HTQ.8 GD1_KH TPCP 2016-2020 (tong hop)" xfId="616"/>
    <cellStyle name="_KT (2)_PERSONAL_Luy ke von ung nam 2011 -Thoa gui ngay 12-8-2012" xfId="617"/>
    <cellStyle name="_KT (2)_PERSONAL_Tong hop KHCB 2001" xfId="618"/>
    <cellStyle name="_KT (2)_Qt-HT3PQ1(CauKho)" xfId="619"/>
    <cellStyle name="_KT (2)_TG-TH" xfId="620"/>
    <cellStyle name="_KT (2)_TK152-04" xfId="621"/>
    <cellStyle name="_KT (2)_ÿÿÿÿÿ" xfId="622"/>
    <cellStyle name="_KT (2)_ÿÿÿÿÿ_KH TPCP vung TNB (03-1-2012)" xfId="624"/>
    <cellStyle name="_KT (2)_ÿÿÿÿÿ_kien giang 2" xfId="623"/>
    <cellStyle name="_KT_TG" xfId="625"/>
    <cellStyle name="_KT_TG_1" xfId="626"/>
    <cellStyle name="_KT_TG_1 2" xfId="627"/>
    <cellStyle name="_KT_TG_1_05-12  KH trung han 2016-2020 - Liem Thinh edited" xfId="628"/>
    <cellStyle name="_KT_TG_1_ApGiaVatTu_cayxanh_latgach" xfId="629"/>
    <cellStyle name="_KT_TG_1_BANG TONG HOP TINH HINH THANH QUYET TOAN (MOI I)" xfId="630"/>
    <cellStyle name="_KT_TG_1_BAO CAO KLCT PT2000" xfId="631"/>
    <cellStyle name="_KT_TG_1_BAO CAO PT2000" xfId="632"/>
    <cellStyle name="_KT_TG_1_BAO CAO PT2000_Book1" xfId="633"/>
    <cellStyle name="_KT_TG_1_Bao cao XDCB 2001 - T11 KH dieu chinh 20-11-THAI" xfId="634"/>
    <cellStyle name="_KT_TG_1_BAO GIA NGAY 24-10-08 (co dam)" xfId="635"/>
    <cellStyle name="_KT_TG_1_BC  NAM 2007" xfId="636"/>
    <cellStyle name="_KT_TG_1_BC CV 6403 BKHĐT" xfId="637"/>
    <cellStyle name="_KT_TG_1_BC NQ11-CP - chinh sua lai" xfId="638"/>
    <cellStyle name="_KT_TG_1_BC NQ11-CP-Quynh sau bieu so3" xfId="639"/>
    <cellStyle name="_KT_TG_1_BC_NQ11-CP_-_Thao_sua_lai" xfId="640"/>
    <cellStyle name="_KT_TG_1_Bieu mau cong trinh khoi cong moi 3-4" xfId="641"/>
    <cellStyle name="_KT_TG_1_Bieu3ODA" xfId="642"/>
    <cellStyle name="_KT_TG_1_Bieu3ODA_1" xfId="643"/>
    <cellStyle name="_KT_TG_1_Bieu4HTMT" xfId="644"/>
    <cellStyle name="_KT_TG_1_bo sung von KCH nam 2010 va Du an tre kho khan" xfId="645"/>
    <cellStyle name="_KT_TG_1_Book1" xfId="646"/>
    <cellStyle name="_KT_TG_1_Book1 2" xfId="647"/>
    <cellStyle name="_KT_TG_1_Book1_1" xfId="648"/>
    <cellStyle name="_KT_TG_1_Book1_1 2" xfId="649"/>
    <cellStyle name="_KT_TG_1_Book1_1_BC CV 6403 BKHĐT" xfId="650"/>
    <cellStyle name="_KT_TG_1_Book1_1_Bieu mau cong trinh khoi cong moi 3-4" xfId="651"/>
    <cellStyle name="_KT_TG_1_Book1_1_Bieu3ODA" xfId="652"/>
    <cellStyle name="_KT_TG_1_Book1_1_Bieu4HTMT" xfId="653"/>
    <cellStyle name="_KT_TG_1_Book1_1_Book1" xfId="654"/>
    <cellStyle name="_KT_TG_1_Book1_1_Luy ke von ung nam 2011 -Thoa gui ngay 12-8-2012" xfId="655"/>
    <cellStyle name="_KT_TG_1_Book1_2" xfId="656"/>
    <cellStyle name="_KT_TG_1_Book1_2 2" xfId="657"/>
    <cellStyle name="_KT_TG_1_Book1_2_BC CV 6403 BKHĐT" xfId="658"/>
    <cellStyle name="_KT_TG_1_Book1_2_Bieu3ODA" xfId="659"/>
    <cellStyle name="_KT_TG_1_Book1_2_Luy ke von ung nam 2011 -Thoa gui ngay 12-8-2012" xfId="660"/>
    <cellStyle name="_KT_TG_1_Book1_3" xfId="661"/>
    <cellStyle name="_KT_TG_1_Book1_BC CV 6403 BKHĐT" xfId="662"/>
    <cellStyle name="_KT_TG_1_Book1_BC-QT-WB-dthao" xfId="663"/>
    <cellStyle name="_KT_TG_1_Book1_Bieu mau cong trinh khoi cong moi 3-4" xfId="664"/>
    <cellStyle name="_KT_TG_1_Book1_Bieu3ODA" xfId="665"/>
    <cellStyle name="_KT_TG_1_Book1_Bieu4HTMT" xfId="666"/>
    <cellStyle name="_KT_TG_1_Book1_bo sung von KCH nam 2010 va Du an tre kho khan" xfId="667"/>
    <cellStyle name="_KT_TG_1_Book1_Book1" xfId="668"/>
    <cellStyle name="_KT_TG_1_Book1_danh muc chuan bi dau tu 2011 ngay 07-6-2011" xfId="669"/>
    <cellStyle name="_KT_TG_1_Book1_Danh muc pbo nguon von XSKT, XDCB nam 2009 chuyen qua nam 2010" xfId="670"/>
    <cellStyle name="_KT_TG_1_Book1_dieu chinh KH 2011 ngay 26-5-2011111" xfId="671"/>
    <cellStyle name="_KT_TG_1_Book1_DS KCH PHAN BO VON NSDP NAM 2010" xfId="672"/>
    <cellStyle name="_KT_TG_1_Book1_giao KH 2011 ngay 10-12-2010" xfId="673"/>
    <cellStyle name="_KT_TG_1_Book1_Luy ke von ung nam 2011 -Thoa gui ngay 12-8-2012" xfId="674"/>
    <cellStyle name="_KT_TG_1_CAU Khanh Nam(Thi Cong)" xfId="675"/>
    <cellStyle name="_KT_TG_1_ChiHuong_ApGia" xfId="678"/>
    <cellStyle name="_KT_TG_1_CoCauPhi (version 1)" xfId="676"/>
    <cellStyle name="_KT_TG_1_Copy of 05-12  KH trung han 2016-2020 - Liem Thinh edited (1)" xfId="677"/>
    <cellStyle name="_KT_TG_1_danh muc chuan bi dau tu 2011 ngay 07-6-2011" xfId="679"/>
    <cellStyle name="_KT_TG_1_Danh muc pbo nguon von XSKT, XDCB nam 2009 chuyen qua nam 2010" xfId="680"/>
    <cellStyle name="_KT_TG_1_DAU NOI PL-CL TAI PHU LAMHC" xfId="681"/>
    <cellStyle name="_KT_TG_1_dieu chinh KH 2011 ngay 26-5-2011111" xfId="682"/>
    <cellStyle name="_KT_TG_1_DS KCH PHAN BO VON NSDP NAM 2010" xfId="683"/>
    <cellStyle name="_KT_TG_1_DTCDT MR.2N110.HOCMON.TDTOAN.CCUNG" xfId="684"/>
    <cellStyle name="_KT_TG_1_DU TRU VAT TU" xfId="685"/>
    <cellStyle name="_KT_TG_1_giao KH 2011 ngay 10-12-2010" xfId="687"/>
    <cellStyle name="_KT_TG_1_GTGT 2003" xfId="686"/>
    <cellStyle name="_KT_TG_1_KE KHAI THUE GTGT 2004" xfId="688"/>
    <cellStyle name="_KT_TG_1_KE KHAI THUE GTGT 2004_BCTC2004" xfId="689"/>
    <cellStyle name="_KT_TG_1_KH TPCP 2016-2020 (tong hop)" xfId="691"/>
    <cellStyle name="_KT_TG_1_KH TPCP vung TNB (03-1-2012)" xfId="692"/>
    <cellStyle name="_KT_TG_1_kien giang 2" xfId="690"/>
    <cellStyle name="_KT_TG_1_Lora-tungchau" xfId="693"/>
    <cellStyle name="_KT_TG_1_Luy ke von ung nam 2011 -Thoa gui ngay 12-8-2012" xfId="694"/>
    <cellStyle name="_KT_TG_1_NhanCong" xfId="696"/>
    <cellStyle name="_KT_TG_1_N-X-T-04" xfId="695"/>
    <cellStyle name="_KT_TG_1_PGIA-phieu tham tra Kho bac" xfId="697"/>
    <cellStyle name="_KT_TG_1_phu luc tong ket tinh hinh TH giai doan 03-10 (ngay 30)" xfId="702"/>
    <cellStyle name="_KT_TG_1_PT02-02" xfId="698"/>
    <cellStyle name="_KT_TG_1_PT02-02_Book1" xfId="699"/>
    <cellStyle name="_KT_TG_1_PT02-03" xfId="700"/>
    <cellStyle name="_KT_TG_1_PT02-03_Book1" xfId="701"/>
    <cellStyle name="_KT_TG_1_Qt-HT3PQ1(CauKho)" xfId="703"/>
    <cellStyle name="_KT_TG_1_Sheet1" xfId="704"/>
    <cellStyle name="_KT_TG_1_TK152-04" xfId="705"/>
    <cellStyle name="_KT_TG_1_ÿÿÿÿÿ" xfId="706"/>
    <cellStyle name="_KT_TG_1_ÿÿÿÿÿ_Bieu mau cong trinh khoi cong moi 3-4" xfId="707"/>
    <cellStyle name="_KT_TG_1_ÿÿÿÿÿ_Bieu3ODA" xfId="708"/>
    <cellStyle name="_KT_TG_1_ÿÿÿÿÿ_Bieu4HTMT" xfId="709"/>
    <cellStyle name="_KT_TG_1_ÿÿÿÿÿ_KH TPCP vung TNB (03-1-2012)" xfId="711"/>
    <cellStyle name="_KT_TG_1_ÿÿÿÿÿ_kien giang 2" xfId="710"/>
    <cellStyle name="_KT_TG_2" xfId="712"/>
    <cellStyle name="_KT_TG_2 2" xfId="713"/>
    <cellStyle name="_KT_TG_2_05-12  KH trung han 2016-2020 - Liem Thinh edited" xfId="714"/>
    <cellStyle name="_KT_TG_2_ApGiaVatTu_cayxanh_latgach" xfId="715"/>
    <cellStyle name="_KT_TG_2_BANG TONG HOP TINH HINH THANH QUYET TOAN (MOI I)" xfId="716"/>
    <cellStyle name="_KT_TG_2_BAO CAO KLCT PT2000" xfId="717"/>
    <cellStyle name="_KT_TG_2_BAO CAO PT2000" xfId="718"/>
    <cellStyle name="_KT_TG_2_BAO CAO PT2000_Book1" xfId="719"/>
    <cellStyle name="_KT_TG_2_Bao cao XDCB 2001 - T11 KH dieu chinh 20-11-THAI" xfId="720"/>
    <cellStyle name="_KT_TG_2_BAO GIA NGAY 24-10-08 (co dam)" xfId="721"/>
    <cellStyle name="_KT_TG_2_BC  NAM 2007" xfId="722"/>
    <cellStyle name="_KT_TG_2_BC CV 6403 BKHĐT" xfId="723"/>
    <cellStyle name="_KT_TG_2_BC NQ11-CP - chinh sua lai" xfId="724"/>
    <cellStyle name="_KT_TG_2_BC NQ11-CP-Quynh sau bieu so3" xfId="725"/>
    <cellStyle name="_KT_TG_2_BC_NQ11-CP_-_Thao_sua_lai" xfId="726"/>
    <cellStyle name="_KT_TG_2_Bieu mau cong trinh khoi cong moi 3-4" xfId="727"/>
    <cellStyle name="_KT_TG_2_Bieu3ODA" xfId="728"/>
    <cellStyle name="_KT_TG_2_Bieu3ODA_1" xfId="729"/>
    <cellStyle name="_KT_TG_2_Bieu4HTMT" xfId="730"/>
    <cellStyle name="_KT_TG_2_bo sung von KCH nam 2010 va Du an tre kho khan" xfId="731"/>
    <cellStyle name="_KT_TG_2_Book1" xfId="732"/>
    <cellStyle name="_KT_TG_2_Book1 2" xfId="733"/>
    <cellStyle name="_KT_TG_2_Book1_1" xfId="734"/>
    <cellStyle name="_KT_TG_2_Book1_1 2" xfId="735"/>
    <cellStyle name="_KT_TG_2_Book1_1_BC CV 6403 BKHĐT" xfId="736"/>
    <cellStyle name="_KT_TG_2_Book1_1_Bieu mau cong trinh khoi cong moi 3-4" xfId="737"/>
    <cellStyle name="_KT_TG_2_Book1_1_Bieu3ODA" xfId="738"/>
    <cellStyle name="_KT_TG_2_Book1_1_Bieu4HTMT" xfId="739"/>
    <cellStyle name="_KT_TG_2_Book1_1_Book1" xfId="740"/>
    <cellStyle name="_KT_TG_2_Book1_1_Luy ke von ung nam 2011 -Thoa gui ngay 12-8-2012" xfId="741"/>
    <cellStyle name="_KT_TG_2_Book1_2" xfId="742"/>
    <cellStyle name="_KT_TG_2_Book1_2 2" xfId="743"/>
    <cellStyle name="_KT_TG_2_Book1_2_BC CV 6403 BKHĐT" xfId="744"/>
    <cellStyle name="_KT_TG_2_Book1_2_Bieu3ODA" xfId="745"/>
    <cellStyle name="_KT_TG_2_Book1_2_Luy ke von ung nam 2011 -Thoa gui ngay 12-8-2012" xfId="746"/>
    <cellStyle name="_KT_TG_2_Book1_3" xfId="747"/>
    <cellStyle name="_KT_TG_2_Book1_3 2" xfId="748"/>
    <cellStyle name="_KT_TG_2_Book1_BC CV 6403 BKHĐT" xfId="749"/>
    <cellStyle name="_KT_TG_2_Book1_Bieu mau cong trinh khoi cong moi 3-4" xfId="750"/>
    <cellStyle name="_KT_TG_2_Book1_Bieu3ODA" xfId="751"/>
    <cellStyle name="_KT_TG_2_Book1_Bieu4HTMT" xfId="752"/>
    <cellStyle name="_KT_TG_2_Book1_bo sung von KCH nam 2010 va Du an tre kho khan" xfId="753"/>
    <cellStyle name="_KT_TG_2_Book1_Book1" xfId="754"/>
    <cellStyle name="_KT_TG_2_Book1_danh muc chuan bi dau tu 2011 ngay 07-6-2011" xfId="755"/>
    <cellStyle name="_KT_TG_2_Book1_Danh muc pbo nguon von XSKT, XDCB nam 2009 chuyen qua nam 2010" xfId="756"/>
    <cellStyle name="_KT_TG_2_Book1_dieu chinh KH 2011 ngay 26-5-2011111" xfId="757"/>
    <cellStyle name="_KT_TG_2_Book1_DS KCH PHAN BO VON NSDP NAM 2010" xfId="758"/>
    <cellStyle name="_KT_TG_2_Book1_giao KH 2011 ngay 10-12-2010" xfId="759"/>
    <cellStyle name="_KT_TG_2_Book1_Luy ke von ung nam 2011 -Thoa gui ngay 12-8-2012" xfId="760"/>
    <cellStyle name="_KT_TG_2_CAU Khanh Nam(Thi Cong)" xfId="761"/>
    <cellStyle name="_KT_TG_2_ChiHuong_ApGia" xfId="764"/>
    <cellStyle name="_KT_TG_2_CoCauPhi (version 1)" xfId="762"/>
    <cellStyle name="_KT_TG_2_Copy of 05-12  KH trung han 2016-2020 - Liem Thinh edited (1)" xfId="763"/>
    <cellStyle name="_KT_TG_2_danh muc chuan bi dau tu 2011 ngay 07-6-2011" xfId="765"/>
    <cellStyle name="_KT_TG_2_Danh muc pbo nguon von XSKT, XDCB nam 2009 chuyen qua nam 2010" xfId="766"/>
    <cellStyle name="_KT_TG_2_DAU NOI PL-CL TAI PHU LAMHC" xfId="767"/>
    <cellStyle name="_KT_TG_2_dieu chinh KH 2011 ngay 26-5-2011111" xfId="768"/>
    <cellStyle name="_KT_TG_2_DS KCH PHAN BO VON NSDP NAM 2010" xfId="769"/>
    <cellStyle name="_KT_TG_2_DTCDT MR.2N110.HOCMON.TDTOAN.CCUNG" xfId="770"/>
    <cellStyle name="_KT_TG_2_DU TRU VAT TU" xfId="771"/>
    <cellStyle name="_KT_TG_2_giao KH 2011 ngay 10-12-2010" xfId="773"/>
    <cellStyle name="_KT_TG_2_GTGT 2003" xfId="772"/>
    <cellStyle name="_KT_TG_2_KE KHAI THUE GTGT 2004" xfId="774"/>
    <cellStyle name="_KT_TG_2_KE KHAI THUE GTGT 2004_BCTC2004" xfId="775"/>
    <cellStyle name="_KT_TG_2_KH TPCP 2016-2020 (tong hop)" xfId="777"/>
    <cellStyle name="_KT_TG_2_KH TPCP vung TNB (03-1-2012)" xfId="778"/>
    <cellStyle name="_KT_TG_2_kien giang 2" xfId="776"/>
    <cellStyle name="_KT_TG_2_Lora-tungchau" xfId="779"/>
    <cellStyle name="_KT_TG_2_Luy ke von ung nam 2011 -Thoa gui ngay 12-8-2012" xfId="780"/>
    <cellStyle name="_KT_TG_2_NhanCong" xfId="782"/>
    <cellStyle name="_KT_TG_2_N-X-T-04" xfId="781"/>
    <cellStyle name="_KT_TG_2_PGIA-phieu tham tra Kho bac" xfId="783"/>
    <cellStyle name="_KT_TG_2_phu luc tong ket tinh hinh TH giai doan 03-10 (ngay 30)" xfId="788"/>
    <cellStyle name="_KT_TG_2_PT02-02" xfId="784"/>
    <cellStyle name="_KT_TG_2_PT02-02_Book1" xfId="785"/>
    <cellStyle name="_KT_TG_2_PT02-03" xfId="786"/>
    <cellStyle name="_KT_TG_2_PT02-03_Book1" xfId="787"/>
    <cellStyle name="_KT_TG_2_Qt-HT3PQ1(CauKho)" xfId="789"/>
    <cellStyle name="_KT_TG_2_Sheet1" xfId="790"/>
    <cellStyle name="_KT_TG_2_TK152-04" xfId="791"/>
    <cellStyle name="_KT_TG_2_ÿÿÿÿÿ" xfId="792"/>
    <cellStyle name="_KT_TG_2_ÿÿÿÿÿ_Bieu mau cong trinh khoi cong moi 3-4" xfId="793"/>
    <cellStyle name="_KT_TG_2_ÿÿÿÿÿ_Bieu3ODA" xfId="794"/>
    <cellStyle name="_KT_TG_2_ÿÿÿÿÿ_Bieu4HTMT" xfId="795"/>
    <cellStyle name="_KT_TG_2_ÿÿÿÿÿ_KH TPCP vung TNB (03-1-2012)" xfId="797"/>
    <cellStyle name="_KT_TG_2_ÿÿÿÿÿ_kien giang 2" xfId="796"/>
    <cellStyle name="_KT_TG_3" xfId="798"/>
    <cellStyle name="_KT_TG_4" xfId="799"/>
    <cellStyle name="_KT_TG_4 2" xfId="800"/>
    <cellStyle name="_KT_TG_4_05-12  KH trung han 2016-2020 - Liem Thinh edited" xfId="801"/>
    <cellStyle name="_KT_TG_4_Copy of 05-12  KH trung han 2016-2020 - Liem Thinh edited (1)" xfId="802"/>
    <cellStyle name="_KT_TG_4_KH TPCP 2016-2020 (tong hop)" xfId="803"/>
    <cellStyle name="_KT_TG_4_Lora-tungchau" xfId="804"/>
    <cellStyle name="_KT_TG_4_Lora-tungchau 2" xfId="805"/>
    <cellStyle name="_KT_TG_4_Lora-tungchau_05-12  KH trung han 2016-2020 - Liem Thinh edited" xfId="806"/>
    <cellStyle name="_KT_TG_4_Lora-tungchau_Copy of 05-12  KH trung han 2016-2020 - Liem Thinh edited (1)" xfId="807"/>
    <cellStyle name="_KT_TG_4_Lora-tungchau_KH TPCP 2016-2020 (tong hop)" xfId="808"/>
    <cellStyle name="_KT_TG_4_Qt-HT3PQ1(CauKho)" xfId="809"/>
    <cellStyle name="_Lora-tungchau" xfId="839"/>
    <cellStyle name="_Lora-tungchau 2" xfId="840"/>
    <cellStyle name="_Lora-tungchau_05-12  KH trung han 2016-2020 - Liem Thinh edited" xfId="841"/>
    <cellStyle name="_Lora-tungchau_Copy of 05-12  KH trung han 2016-2020 - Liem Thinh edited (1)" xfId="842"/>
    <cellStyle name="_Lora-tungchau_KH TPCP 2016-2020 (tong hop)" xfId="843"/>
    <cellStyle name="_Luy ke von ung nam 2011 -Thoa gui ngay 12-8-2012" xfId="844"/>
    <cellStyle name="_mau so 3" xfId="845"/>
    <cellStyle name="_MauThanTKKT-goi7-DonGia2143(vl t7)" xfId="846"/>
    <cellStyle name="_MauThanTKKT-goi7-DonGia2143(vl t7)_!1 1 bao cao giao KH ve HTCMT vung TNB   12-12-2011" xfId="847"/>
    <cellStyle name="_MauThanTKKT-goi7-DonGia2143(vl t7)_Bieu4HTMT" xfId="848"/>
    <cellStyle name="_MauThanTKKT-goi7-DonGia2143(vl t7)_Bieu4HTMT_!1 1 bao cao giao KH ve HTCMT vung TNB   12-12-2011" xfId="849"/>
    <cellStyle name="_MauThanTKKT-goi7-DonGia2143(vl t7)_Bieu4HTMT_KH TPCP vung TNB (03-1-2012)" xfId="850"/>
    <cellStyle name="_MauThanTKKT-goi7-DonGia2143(vl t7)_KH TPCP vung TNB (03-1-2012)" xfId="851"/>
    <cellStyle name="_Nhu cau von ung truoc 2011 Tha h Hoa + Nge An gui TW" xfId="853"/>
    <cellStyle name="_Nhu cau von ung truoc 2011 Tha h Hoa + Nge An gui TW_!1 1 bao cao giao KH ve HTCMT vung TNB   12-12-2011" xfId="854"/>
    <cellStyle name="_Nhu cau von ung truoc 2011 Tha h Hoa + Nge An gui TW_Bieu4HTMT" xfId="855"/>
    <cellStyle name="_Nhu cau von ung truoc 2011 Tha h Hoa + Nge An gui TW_Bieu4HTMT_!1 1 bao cao giao KH ve HTCMT vung TNB   12-12-2011" xfId="856"/>
    <cellStyle name="_Nhu cau von ung truoc 2011 Tha h Hoa + Nge An gui TW_Bieu4HTMT_KH TPCP vung TNB (03-1-2012)" xfId="857"/>
    <cellStyle name="_Nhu cau von ung truoc 2011 Tha h Hoa + Nge An gui TW_KH TPCP vung TNB (03-1-2012)" xfId="858"/>
    <cellStyle name="_N-X-T-04" xfId="852"/>
    <cellStyle name="_PERSONAL" xfId="859"/>
    <cellStyle name="_PERSONAL_BC CV 6403 BKHĐT" xfId="860"/>
    <cellStyle name="_PERSONAL_Bieu mau cong trinh khoi cong moi 3-4" xfId="861"/>
    <cellStyle name="_PERSONAL_Bieu3ODA" xfId="862"/>
    <cellStyle name="_PERSONAL_Bieu4HTMT" xfId="863"/>
    <cellStyle name="_PERSONAL_Book1" xfId="864"/>
    <cellStyle name="_PERSONAL_Book1 2" xfId="865"/>
    <cellStyle name="_PERSONAL_HTQ.8 GD1" xfId="866"/>
    <cellStyle name="_PERSONAL_HTQ.8 GD1_05-12  KH trung han 2016-2020 - Liem Thinh edited" xfId="867"/>
    <cellStyle name="_PERSONAL_HTQ.8 GD1_Copy of 05-12  KH trung han 2016-2020 - Liem Thinh edited (1)" xfId="868"/>
    <cellStyle name="_PERSONAL_HTQ.8 GD1_KH TPCP 2016-2020 (tong hop)" xfId="869"/>
    <cellStyle name="_PERSONAL_Luy ke von ung nam 2011 -Thoa gui ngay 12-8-2012" xfId="870"/>
    <cellStyle name="_PERSONAL_Tong hop KHCB 2001" xfId="871"/>
    <cellStyle name="_Phan bo KH 2009 TPCP" xfId="872"/>
    <cellStyle name="_phong bo mon22" xfId="873"/>
    <cellStyle name="_phong bo mon22_!1 1 bao cao giao KH ve HTCMT vung TNB   12-12-2011" xfId="874"/>
    <cellStyle name="_phong bo mon22_KH TPCP vung TNB (03-1-2012)" xfId="875"/>
    <cellStyle name="_Phu luc 2 (Bieu 2) TH KH 2010" xfId="876"/>
    <cellStyle name="_phu luc tong ket tinh hinh TH giai doan 03-10 (ngay 30)" xfId="877"/>
    <cellStyle name="_Phuluckinhphi_DC_lan 4_YL" xfId="878"/>
    <cellStyle name="_Q TOAN  SCTX QL.62 QUI I ( oanh)" xfId="879"/>
    <cellStyle name="_Q TOAN  SCTX QL.62 QUI II ( oanh)" xfId="880"/>
    <cellStyle name="_QT SCTXQL62_QT1 (Cty QL)" xfId="881"/>
    <cellStyle name="_Qt-HT3PQ1(CauKho)" xfId="882"/>
    <cellStyle name="_Sheet1" xfId="883"/>
    <cellStyle name="_Sheet2" xfId="884"/>
    <cellStyle name="_TG-TH" xfId="885"/>
    <cellStyle name="_TG-TH_1" xfId="886"/>
    <cellStyle name="_TG-TH_1 2" xfId="887"/>
    <cellStyle name="_TG-TH_1_05-12  KH trung han 2016-2020 - Liem Thinh edited" xfId="888"/>
    <cellStyle name="_TG-TH_1_ApGiaVatTu_cayxanh_latgach" xfId="889"/>
    <cellStyle name="_TG-TH_1_BANG TONG HOP TINH HINH THANH QUYET TOAN (MOI I)" xfId="890"/>
    <cellStyle name="_TG-TH_1_BAO CAO KLCT PT2000" xfId="891"/>
    <cellStyle name="_TG-TH_1_BAO CAO PT2000" xfId="892"/>
    <cellStyle name="_TG-TH_1_BAO CAO PT2000_Book1" xfId="893"/>
    <cellStyle name="_TG-TH_1_Bao cao XDCB 2001 - T11 KH dieu chinh 20-11-THAI" xfId="894"/>
    <cellStyle name="_TG-TH_1_BAO GIA NGAY 24-10-08 (co dam)" xfId="895"/>
    <cellStyle name="_TG-TH_1_BC  NAM 2007" xfId="896"/>
    <cellStyle name="_TG-TH_1_BC CV 6403 BKHĐT" xfId="897"/>
    <cellStyle name="_TG-TH_1_BC NQ11-CP - chinh sua lai" xfId="898"/>
    <cellStyle name="_TG-TH_1_BC NQ11-CP-Quynh sau bieu so3" xfId="899"/>
    <cellStyle name="_TG-TH_1_BC_NQ11-CP_-_Thao_sua_lai" xfId="900"/>
    <cellStyle name="_TG-TH_1_Bieu mau cong trinh khoi cong moi 3-4" xfId="901"/>
    <cellStyle name="_TG-TH_1_Bieu3ODA" xfId="902"/>
    <cellStyle name="_TG-TH_1_Bieu3ODA_1" xfId="903"/>
    <cellStyle name="_TG-TH_1_Bieu4HTMT" xfId="904"/>
    <cellStyle name="_TG-TH_1_bo sung von KCH nam 2010 va Du an tre kho khan" xfId="905"/>
    <cellStyle name="_TG-TH_1_Book1" xfId="906"/>
    <cellStyle name="_TG-TH_1_Book1 2" xfId="907"/>
    <cellStyle name="_TG-TH_1_Book1_1" xfId="908"/>
    <cellStyle name="_TG-TH_1_Book1_1 2" xfId="909"/>
    <cellStyle name="_TG-TH_1_Book1_1_BC CV 6403 BKHĐT" xfId="910"/>
    <cellStyle name="_TG-TH_1_Book1_1_Bieu mau cong trinh khoi cong moi 3-4" xfId="911"/>
    <cellStyle name="_TG-TH_1_Book1_1_Bieu3ODA" xfId="912"/>
    <cellStyle name="_TG-TH_1_Book1_1_Bieu4HTMT" xfId="913"/>
    <cellStyle name="_TG-TH_1_Book1_1_Book1" xfId="914"/>
    <cellStyle name="_TG-TH_1_Book1_1_Luy ke von ung nam 2011 -Thoa gui ngay 12-8-2012" xfId="915"/>
    <cellStyle name="_TG-TH_1_Book1_2" xfId="916"/>
    <cellStyle name="_TG-TH_1_Book1_2 2" xfId="917"/>
    <cellStyle name="_TG-TH_1_Book1_2_BC CV 6403 BKHĐT" xfId="918"/>
    <cellStyle name="_TG-TH_1_Book1_2_Bieu3ODA" xfId="919"/>
    <cellStyle name="_TG-TH_1_Book1_2_Luy ke von ung nam 2011 -Thoa gui ngay 12-8-2012" xfId="920"/>
    <cellStyle name="_TG-TH_1_Book1_3" xfId="921"/>
    <cellStyle name="_TG-TH_1_Book1_BC CV 6403 BKHĐT" xfId="922"/>
    <cellStyle name="_TG-TH_1_Book1_BC-QT-WB-dthao" xfId="923"/>
    <cellStyle name="_TG-TH_1_Book1_Bieu mau cong trinh khoi cong moi 3-4" xfId="924"/>
    <cellStyle name="_TG-TH_1_Book1_Bieu3ODA" xfId="925"/>
    <cellStyle name="_TG-TH_1_Book1_Bieu4HTMT" xfId="926"/>
    <cellStyle name="_TG-TH_1_Book1_bo sung von KCH nam 2010 va Du an tre kho khan" xfId="927"/>
    <cellStyle name="_TG-TH_1_Book1_Book1" xfId="928"/>
    <cellStyle name="_TG-TH_1_Book1_danh muc chuan bi dau tu 2011 ngay 07-6-2011" xfId="929"/>
    <cellStyle name="_TG-TH_1_Book1_Danh muc pbo nguon von XSKT, XDCB nam 2009 chuyen qua nam 2010" xfId="930"/>
    <cellStyle name="_TG-TH_1_Book1_dieu chinh KH 2011 ngay 26-5-2011111" xfId="931"/>
    <cellStyle name="_TG-TH_1_Book1_DS KCH PHAN BO VON NSDP NAM 2010" xfId="932"/>
    <cellStyle name="_TG-TH_1_Book1_giao KH 2011 ngay 10-12-2010" xfId="933"/>
    <cellStyle name="_TG-TH_1_Book1_Luy ke von ung nam 2011 -Thoa gui ngay 12-8-2012" xfId="934"/>
    <cellStyle name="_TG-TH_1_CAU Khanh Nam(Thi Cong)" xfId="935"/>
    <cellStyle name="_TG-TH_1_ChiHuong_ApGia" xfId="938"/>
    <cellStyle name="_TG-TH_1_CoCauPhi (version 1)" xfId="936"/>
    <cellStyle name="_TG-TH_1_Copy of 05-12  KH trung han 2016-2020 - Liem Thinh edited (1)" xfId="937"/>
    <cellStyle name="_TG-TH_1_danh muc chuan bi dau tu 2011 ngay 07-6-2011" xfId="939"/>
    <cellStyle name="_TG-TH_1_Danh muc pbo nguon von XSKT, XDCB nam 2009 chuyen qua nam 2010" xfId="940"/>
    <cellStyle name="_TG-TH_1_DAU NOI PL-CL TAI PHU LAMHC" xfId="941"/>
    <cellStyle name="_TG-TH_1_dieu chinh KH 2011 ngay 26-5-2011111" xfId="942"/>
    <cellStyle name="_TG-TH_1_DS KCH PHAN BO VON NSDP NAM 2010" xfId="943"/>
    <cellStyle name="_TG-TH_1_DTCDT MR.2N110.HOCMON.TDTOAN.CCUNG" xfId="944"/>
    <cellStyle name="_TG-TH_1_DU TRU VAT TU" xfId="945"/>
    <cellStyle name="_TG-TH_1_giao KH 2011 ngay 10-12-2010" xfId="947"/>
    <cellStyle name="_TG-TH_1_GTGT 2003" xfId="946"/>
    <cellStyle name="_TG-TH_1_KE KHAI THUE GTGT 2004" xfId="948"/>
    <cellStyle name="_TG-TH_1_KE KHAI THUE GTGT 2004_BCTC2004" xfId="949"/>
    <cellStyle name="_TG-TH_1_KH TPCP 2016-2020 (tong hop)" xfId="951"/>
    <cellStyle name="_TG-TH_1_KH TPCP vung TNB (03-1-2012)" xfId="952"/>
    <cellStyle name="_TG-TH_1_kien giang 2" xfId="950"/>
    <cellStyle name="_TG-TH_1_Lora-tungchau" xfId="953"/>
    <cellStyle name="_TG-TH_1_Luy ke von ung nam 2011 -Thoa gui ngay 12-8-2012" xfId="954"/>
    <cellStyle name="_TG-TH_1_NhanCong" xfId="956"/>
    <cellStyle name="_TG-TH_1_N-X-T-04" xfId="955"/>
    <cellStyle name="_TG-TH_1_PGIA-phieu tham tra Kho bac" xfId="957"/>
    <cellStyle name="_TG-TH_1_phu luc tong ket tinh hinh TH giai doan 03-10 (ngay 30)" xfId="962"/>
    <cellStyle name="_TG-TH_1_PT02-02" xfId="958"/>
    <cellStyle name="_TG-TH_1_PT02-02_Book1" xfId="959"/>
    <cellStyle name="_TG-TH_1_PT02-03" xfId="960"/>
    <cellStyle name="_TG-TH_1_PT02-03_Book1" xfId="961"/>
    <cellStyle name="_TG-TH_1_Qt-HT3PQ1(CauKho)" xfId="963"/>
    <cellStyle name="_TG-TH_1_Sheet1" xfId="964"/>
    <cellStyle name="_TG-TH_1_TK152-04" xfId="965"/>
    <cellStyle name="_TG-TH_1_ÿÿÿÿÿ" xfId="966"/>
    <cellStyle name="_TG-TH_1_ÿÿÿÿÿ_Bieu mau cong trinh khoi cong moi 3-4" xfId="967"/>
    <cellStyle name="_TG-TH_1_ÿÿÿÿÿ_Bieu3ODA" xfId="968"/>
    <cellStyle name="_TG-TH_1_ÿÿÿÿÿ_Bieu4HTMT" xfId="969"/>
    <cellStyle name="_TG-TH_1_ÿÿÿÿÿ_KH TPCP vung TNB (03-1-2012)" xfId="971"/>
    <cellStyle name="_TG-TH_1_ÿÿÿÿÿ_kien giang 2" xfId="970"/>
    <cellStyle name="_TG-TH_2" xfId="972"/>
    <cellStyle name="_TG-TH_2 2" xfId="973"/>
    <cellStyle name="_TG-TH_2_05-12  KH trung han 2016-2020 - Liem Thinh edited" xfId="974"/>
    <cellStyle name="_TG-TH_2_ApGiaVatTu_cayxanh_latgach" xfId="975"/>
    <cellStyle name="_TG-TH_2_BANG TONG HOP TINH HINH THANH QUYET TOAN (MOI I)" xfId="976"/>
    <cellStyle name="_TG-TH_2_BAO CAO KLCT PT2000" xfId="977"/>
    <cellStyle name="_TG-TH_2_BAO CAO PT2000" xfId="978"/>
    <cellStyle name="_TG-TH_2_BAO CAO PT2000_Book1" xfId="979"/>
    <cellStyle name="_TG-TH_2_Bao cao XDCB 2001 - T11 KH dieu chinh 20-11-THAI" xfId="980"/>
    <cellStyle name="_TG-TH_2_BAO GIA NGAY 24-10-08 (co dam)" xfId="981"/>
    <cellStyle name="_TG-TH_2_BC  NAM 2007" xfId="982"/>
    <cellStyle name="_TG-TH_2_BC CV 6403 BKHĐT" xfId="983"/>
    <cellStyle name="_TG-TH_2_BC NQ11-CP - chinh sua lai" xfId="984"/>
    <cellStyle name="_TG-TH_2_BC NQ11-CP-Quynh sau bieu so3" xfId="985"/>
    <cellStyle name="_TG-TH_2_BC_NQ11-CP_-_Thao_sua_lai" xfId="986"/>
    <cellStyle name="_TG-TH_2_Bieu mau cong trinh khoi cong moi 3-4" xfId="987"/>
    <cellStyle name="_TG-TH_2_Bieu3ODA" xfId="988"/>
    <cellStyle name="_TG-TH_2_Bieu3ODA_1" xfId="989"/>
    <cellStyle name="_TG-TH_2_Bieu4HTMT" xfId="990"/>
    <cellStyle name="_TG-TH_2_bo sung von KCH nam 2010 va Du an tre kho khan" xfId="991"/>
    <cellStyle name="_TG-TH_2_Book1" xfId="992"/>
    <cellStyle name="_TG-TH_2_Book1 2" xfId="993"/>
    <cellStyle name="_TG-TH_2_Book1_1" xfId="994"/>
    <cellStyle name="_TG-TH_2_Book1_1 2" xfId="995"/>
    <cellStyle name="_TG-TH_2_Book1_1_BC CV 6403 BKHĐT" xfId="996"/>
    <cellStyle name="_TG-TH_2_Book1_1_Bieu mau cong trinh khoi cong moi 3-4" xfId="997"/>
    <cellStyle name="_TG-TH_2_Book1_1_Bieu3ODA" xfId="998"/>
    <cellStyle name="_TG-TH_2_Book1_1_Bieu4HTMT" xfId="999"/>
    <cellStyle name="_TG-TH_2_Book1_1_Book1" xfId="1000"/>
    <cellStyle name="_TG-TH_2_Book1_1_Luy ke von ung nam 2011 -Thoa gui ngay 12-8-2012" xfId="1001"/>
    <cellStyle name="_TG-TH_2_Book1_2" xfId="1002"/>
    <cellStyle name="_TG-TH_2_Book1_2 2" xfId="1003"/>
    <cellStyle name="_TG-TH_2_Book1_2_BC CV 6403 BKHĐT" xfId="1004"/>
    <cellStyle name="_TG-TH_2_Book1_2_Bieu3ODA" xfId="1005"/>
    <cellStyle name="_TG-TH_2_Book1_2_Luy ke von ung nam 2011 -Thoa gui ngay 12-8-2012" xfId="1006"/>
    <cellStyle name="_TG-TH_2_Book1_3" xfId="1007"/>
    <cellStyle name="_TG-TH_2_Book1_3 2" xfId="1008"/>
    <cellStyle name="_TG-TH_2_Book1_BC CV 6403 BKHĐT" xfId="1009"/>
    <cellStyle name="_TG-TH_2_Book1_Bieu mau cong trinh khoi cong moi 3-4" xfId="1010"/>
    <cellStyle name="_TG-TH_2_Book1_Bieu3ODA" xfId="1011"/>
    <cellStyle name="_TG-TH_2_Book1_Bieu4HTMT" xfId="1012"/>
    <cellStyle name="_TG-TH_2_Book1_bo sung von KCH nam 2010 va Du an tre kho khan" xfId="1013"/>
    <cellStyle name="_TG-TH_2_Book1_Book1" xfId="1014"/>
    <cellStyle name="_TG-TH_2_Book1_danh muc chuan bi dau tu 2011 ngay 07-6-2011" xfId="1015"/>
    <cellStyle name="_TG-TH_2_Book1_Danh muc pbo nguon von XSKT, XDCB nam 2009 chuyen qua nam 2010" xfId="1016"/>
    <cellStyle name="_TG-TH_2_Book1_dieu chinh KH 2011 ngay 26-5-2011111" xfId="1017"/>
    <cellStyle name="_TG-TH_2_Book1_DS KCH PHAN BO VON NSDP NAM 2010" xfId="1018"/>
    <cellStyle name="_TG-TH_2_Book1_giao KH 2011 ngay 10-12-2010" xfId="1019"/>
    <cellStyle name="_TG-TH_2_Book1_Luy ke von ung nam 2011 -Thoa gui ngay 12-8-2012" xfId="1020"/>
    <cellStyle name="_TG-TH_2_CAU Khanh Nam(Thi Cong)" xfId="1021"/>
    <cellStyle name="_TG-TH_2_ChiHuong_ApGia" xfId="1024"/>
    <cellStyle name="_TG-TH_2_CoCauPhi (version 1)" xfId="1022"/>
    <cellStyle name="_TG-TH_2_Copy of 05-12  KH trung han 2016-2020 - Liem Thinh edited (1)" xfId="1023"/>
    <cellStyle name="_TG-TH_2_danh muc chuan bi dau tu 2011 ngay 07-6-2011" xfId="1025"/>
    <cellStyle name="_TG-TH_2_Danh muc pbo nguon von XSKT, XDCB nam 2009 chuyen qua nam 2010" xfId="1026"/>
    <cellStyle name="_TG-TH_2_DAU NOI PL-CL TAI PHU LAMHC" xfId="1027"/>
    <cellStyle name="_TG-TH_2_dieu chinh KH 2011 ngay 26-5-2011111" xfId="1028"/>
    <cellStyle name="_TG-TH_2_DS KCH PHAN BO VON NSDP NAM 2010" xfId="1029"/>
    <cellStyle name="_TG-TH_2_DTCDT MR.2N110.HOCMON.TDTOAN.CCUNG" xfId="1030"/>
    <cellStyle name="_TG-TH_2_DU TRU VAT TU" xfId="1031"/>
    <cellStyle name="_TG-TH_2_giao KH 2011 ngay 10-12-2010" xfId="1033"/>
    <cellStyle name="_TG-TH_2_GTGT 2003" xfId="1032"/>
    <cellStyle name="_TG-TH_2_KE KHAI THUE GTGT 2004" xfId="1034"/>
    <cellStyle name="_TG-TH_2_KE KHAI THUE GTGT 2004_BCTC2004" xfId="1035"/>
    <cellStyle name="_TG-TH_2_KH TPCP 2016-2020 (tong hop)" xfId="1037"/>
    <cellStyle name="_TG-TH_2_KH TPCP vung TNB (03-1-2012)" xfId="1038"/>
    <cellStyle name="_TG-TH_2_kien giang 2" xfId="1036"/>
    <cellStyle name="_TG-TH_2_Lora-tungchau" xfId="1039"/>
    <cellStyle name="_TG-TH_2_Luy ke von ung nam 2011 -Thoa gui ngay 12-8-2012" xfId="1040"/>
    <cellStyle name="_TG-TH_2_NhanCong" xfId="1042"/>
    <cellStyle name="_TG-TH_2_N-X-T-04" xfId="1041"/>
    <cellStyle name="_TG-TH_2_PGIA-phieu tham tra Kho bac" xfId="1043"/>
    <cellStyle name="_TG-TH_2_phu luc tong ket tinh hinh TH giai doan 03-10 (ngay 30)" xfId="1048"/>
    <cellStyle name="_TG-TH_2_PT02-02" xfId="1044"/>
    <cellStyle name="_TG-TH_2_PT02-02_Book1" xfId="1045"/>
    <cellStyle name="_TG-TH_2_PT02-03" xfId="1046"/>
    <cellStyle name="_TG-TH_2_PT02-03_Book1" xfId="1047"/>
    <cellStyle name="_TG-TH_2_Qt-HT3PQ1(CauKho)" xfId="1049"/>
    <cellStyle name="_TG-TH_2_Sheet1" xfId="1050"/>
    <cellStyle name="_TG-TH_2_TK152-04" xfId="1051"/>
    <cellStyle name="_TG-TH_2_ÿÿÿÿÿ" xfId="1052"/>
    <cellStyle name="_TG-TH_2_ÿÿÿÿÿ_Bieu mau cong trinh khoi cong moi 3-4" xfId="1053"/>
    <cellStyle name="_TG-TH_2_ÿÿÿÿÿ_Bieu3ODA" xfId="1054"/>
    <cellStyle name="_TG-TH_2_ÿÿÿÿÿ_Bieu4HTMT" xfId="1055"/>
    <cellStyle name="_TG-TH_2_ÿÿÿÿÿ_KH TPCP vung TNB (03-1-2012)" xfId="1057"/>
    <cellStyle name="_TG-TH_2_ÿÿÿÿÿ_kien giang 2" xfId="1056"/>
    <cellStyle name="_TG-TH_3" xfId="1058"/>
    <cellStyle name="_TG-TH_3 2" xfId="1059"/>
    <cellStyle name="_TG-TH_3_05-12  KH trung han 2016-2020 - Liem Thinh edited" xfId="1060"/>
    <cellStyle name="_TG-TH_3_Copy of 05-12  KH trung han 2016-2020 - Liem Thinh edited (1)" xfId="1061"/>
    <cellStyle name="_TG-TH_3_KH TPCP 2016-2020 (tong hop)" xfId="1062"/>
    <cellStyle name="_TG-TH_3_Lora-tungchau" xfId="1063"/>
    <cellStyle name="_TG-TH_3_Lora-tungchau 2" xfId="1064"/>
    <cellStyle name="_TG-TH_3_Lora-tungchau_05-12  KH trung han 2016-2020 - Liem Thinh edited" xfId="1065"/>
    <cellStyle name="_TG-TH_3_Lora-tungchau_Copy of 05-12  KH trung han 2016-2020 - Liem Thinh edited (1)" xfId="1066"/>
    <cellStyle name="_TG-TH_3_Lora-tungchau_KH TPCP 2016-2020 (tong hop)" xfId="1067"/>
    <cellStyle name="_TG-TH_3_Qt-HT3PQ1(CauKho)" xfId="1068"/>
    <cellStyle name="_TG-TH_4" xfId="1069"/>
    <cellStyle name="_TH KH 2010" xfId="1078"/>
    <cellStyle name="_TK152-04" xfId="1070"/>
    <cellStyle name="_Tong dutoan PP LAHAI" xfId="1071"/>
    <cellStyle name="_TPCP GT-24-5-Mien Nui" xfId="1072"/>
    <cellStyle name="_TPCP GT-24-5-Mien Nui_!1 1 bao cao giao KH ve HTCMT vung TNB   12-12-2011" xfId="1073"/>
    <cellStyle name="_TPCP GT-24-5-Mien Nui_Bieu4HTMT" xfId="1074"/>
    <cellStyle name="_TPCP GT-24-5-Mien Nui_Bieu4HTMT_!1 1 bao cao giao KH ve HTCMT vung TNB   12-12-2011" xfId="1075"/>
    <cellStyle name="_TPCP GT-24-5-Mien Nui_Bieu4HTMT_KH TPCP vung TNB (03-1-2012)" xfId="1076"/>
    <cellStyle name="_TPCP GT-24-5-Mien Nui_KH TPCP vung TNB (03-1-2012)" xfId="1077"/>
    <cellStyle name="_ung truoc 2011 NSTW Thanh Hoa + Nge An gui Thu 12-5" xfId="1079"/>
    <cellStyle name="_ung truoc 2011 NSTW Thanh Hoa + Nge An gui Thu 12-5_!1 1 bao cao giao KH ve HTCMT vung TNB   12-12-2011" xfId="1080"/>
    <cellStyle name="_ung truoc 2011 NSTW Thanh Hoa + Nge An gui Thu 12-5_Bieu4HTMT" xfId="1081"/>
    <cellStyle name="_ung truoc 2011 NSTW Thanh Hoa + Nge An gui Thu 12-5_Bieu4HTMT_!1 1 bao cao giao KH ve HTCMT vung TNB   12-12-2011" xfId="1082"/>
    <cellStyle name="_ung truoc 2011 NSTW Thanh Hoa + Nge An gui Thu 12-5_Bieu4HTMT_KH TPCP vung TNB (03-1-2012)" xfId="1083"/>
    <cellStyle name="_ung truoc 2011 NSTW Thanh Hoa + Nge An gui Thu 12-5_KH TPCP vung TNB (03-1-2012)" xfId="1084"/>
    <cellStyle name="_ung truoc cua long an (6-5-2010)" xfId="1085"/>
    <cellStyle name="_Ung von nam 2011 vung TNB - Doan Cong tac (12-5-2010)" xfId="1086"/>
    <cellStyle name="_Ung von nam 2011 vung TNB - Doan Cong tac (12-5-2010)_!1 1 bao cao giao KH ve HTCMT vung TNB   12-12-2011" xfId="1087"/>
    <cellStyle name="_Ung von nam 2011 vung TNB - Doan Cong tac (12-5-2010)_Bieu4HTMT" xfId="1088"/>
    <cellStyle name="_Ung von nam 2011 vung TNB - Doan Cong tac (12-5-2010)_Bieu4HTMT_!1 1 bao cao giao KH ve HTCMT vung TNB   12-12-2011" xfId="1089"/>
    <cellStyle name="_Ung von nam 2011 vung TNB - Doan Cong tac (12-5-2010)_Bieu4HTMT_KH TPCP vung TNB (03-1-2012)" xfId="1090"/>
    <cellStyle name="_Ung von nam 2011 vung TNB - Doan Cong tac (12-5-2010)_Chuẩn bị đầu tư 2011 (sep Hung)_KH 2012 (T3-2013)" xfId="1097"/>
    <cellStyle name="_Ung von nam 2011 vung TNB - Doan Cong tac (12-5-2010)_Cong trinh co y kien LD_Dang_NN_2011-Tay nguyen-9-10" xfId="1091"/>
    <cellStyle name="_Ung von nam 2011 vung TNB - Doan Cong tac (12-5-2010)_Cong trinh co y kien LD_Dang_NN_2011-Tay nguyen-9-10_!1 1 bao cao giao KH ve HTCMT vung TNB   12-12-2011" xfId="1092"/>
    <cellStyle name="_Ung von nam 2011 vung TNB - Doan Cong tac (12-5-2010)_Cong trinh co y kien LD_Dang_NN_2011-Tay nguyen-9-10_Bieu4HTMT" xfId="1093"/>
    <cellStyle name="_Ung von nam 2011 vung TNB - Doan Cong tac (12-5-2010)_Cong trinh co y kien LD_Dang_NN_2011-Tay nguyen-9-10_Bieu4HTMT_!1 1 bao cao giao KH ve HTCMT vung TNB   12-12-2011" xfId="1094"/>
    <cellStyle name="_Ung von nam 2011 vung TNB - Doan Cong tac (12-5-2010)_Cong trinh co y kien LD_Dang_NN_2011-Tay nguyen-9-10_Bieu4HTMT_KH TPCP vung TNB (03-1-2012)" xfId="1095"/>
    <cellStyle name="_Ung von nam 2011 vung TNB - Doan Cong tac (12-5-2010)_Cong trinh co y kien LD_Dang_NN_2011-Tay nguyen-9-10_KH TPCP vung TNB (03-1-2012)" xfId="1096"/>
    <cellStyle name="_Ung von nam 2011 vung TNB - Doan Cong tac (12-5-2010)_KH TPCP vung TNB (03-1-2012)" xfId="1098"/>
    <cellStyle name="_Ung von nam 2011 vung TNB - Doan Cong tac (12-5-2010)_TN - Ho tro khac 2011" xfId="1099"/>
    <cellStyle name="_Ung von nam 2011 vung TNB - Doan Cong tac (12-5-2010)_TN - Ho tro khac 2011_!1 1 bao cao giao KH ve HTCMT vung TNB   12-12-2011" xfId="1100"/>
    <cellStyle name="_Ung von nam 2011 vung TNB - Doan Cong tac (12-5-2010)_TN - Ho tro khac 2011_Bieu4HTMT" xfId="1101"/>
    <cellStyle name="_Ung von nam 2011 vung TNB - Doan Cong tac (12-5-2010)_TN - Ho tro khac 2011_Bieu4HTMT_!1 1 bao cao giao KH ve HTCMT vung TNB   12-12-2011" xfId="1102"/>
    <cellStyle name="_Ung von nam 2011 vung TNB - Doan Cong tac (12-5-2010)_TN - Ho tro khac 2011_Bieu4HTMT_KH TPCP vung TNB (03-1-2012)" xfId="1103"/>
    <cellStyle name="_Ung von nam 2011 vung TNB - Doan Cong tac (12-5-2010)_TN - Ho tro khac 2011_KH TPCP vung TNB (03-1-2012)" xfId="1104"/>
    <cellStyle name="_Von dau tu 2006-2020 (TL chien luoc)" xfId="1105"/>
    <cellStyle name="_Von dau tu 2006-2020 (TL chien luoc)_15_10_2013 BC nhu cau von doi ung ODA (2014-2016) ngay 15102013 Sua" xfId="1106"/>
    <cellStyle name="_Von dau tu 2006-2020 (TL chien luoc)_BC nhu cau von doi ung ODA nganh NN (BKH)" xfId="1107"/>
    <cellStyle name="_Von dau tu 2006-2020 (TL chien luoc)_BC nhu cau von doi ung ODA nganh NN (BKH)_05-12  KH trung han 2016-2020 - Liem Thinh edited" xfId="1108"/>
    <cellStyle name="_Von dau tu 2006-2020 (TL chien luoc)_BC nhu cau von doi ung ODA nganh NN (BKH)_Copy of 05-12  KH trung han 2016-2020 - Liem Thinh edited (1)" xfId="1109"/>
    <cellStyle name="_Von dau tu 2006-2020 (TL chien luoc)_BC Tai co cau (bieu TH)" xfId="1110"/>
    <cellStyle name="_Von dau tu 2006-2020 (TL chien luoc)_BC Tai co cau (bieu TH)_05-12  KH trung han 2016-2020 - Liem Thinh edited" xfId="1111"/>
    <cellStyle name="_Von dau tu 2006-2020 (TL chien luoc)_BC Tai co cau (bieu TH)_Copy of 05-12  KH trung han 2016-2020 - Liem Thinh edited (1)" xfId="1112"/>
    <cellStyle name="_Von dau tu 2006-2020 (TL chien luoc)_DK 2014-2015 final" xfId="1113"/>
    <cellStyle name="_Von dau tu 2006-2020 (TL chien luoc)_DK 2014-2015 final_05-12  KH trung han 2016-2020 - Liem Thinh edited" xfId="1114"/>
    <cellStyle name="_Von dau tu 2006-2020 (TL chien luoc)_DK 2014-2015 final_Copy of 05-12  KH trung han 2016-2020 - Liem Thinh edited (1)" xfId="1115"/>
    <cellStyle name="_Von dau tu 2006-2020 (TL chien luoc)_DK 2014-2015 new" xfId="1116"/>
    <cellStyle name="_Von dau tu 2006-2020 (TL chien luoc)_DK 2014-2015 new_05-12  KH trung han 2016-2020 - Liem Thinh edited" xfId="1117"/>
    <cellStyle name="_Von dau tu 2006-2020 (TL chien luoc)_DK 2014-2015 new_Copy of 05-12  KH trung han 2016-2020 - Liem Thinh edited (1)" xfId="1118"/>
    <cellStyle name="_Von dau tu 2006-2020 (TL chien luoc)_DK KH CBDT 2014 11-11-2013" xfId="1119"/>
    <cellStyle name="_Von dau tu 2006-2020 (TL chien luoc)_DK KH CBDT 2014 11-11-2013(1)" xfId="1120"/>
    <cellStyle name="_Von dau tu 2006-2020 (TL chien luoc)_DK KH CBDT 2014 11-11-2013(1)_05-12  KH trung han 2016-2020 - Liem Thinh edited" xfId="1121"/>
    <cellStyle name="_Von dau tu 2006-2020 (TL chien luoc)_DK KH CBDT 2014 11-11-2013(1)_Copy of 05-12  KH trung han 2016-2020 - Liem Thinh edited (1)" xfId="1122"/>
    <cellStyle name="_Von dau tu 2006-2020 (TL chien luoc)_DK KH CBDT 2014 11-11-2013_05-12  KH trung han 2016-2020 - Liem Thinh edited" xfId="1123"/>
    <cellStyle name="_Von dau tu 2006-2020 (TL chien luoc)_DK KH CBDT 2014 11-11-2013_Copy of 05-12  KH trung han 2016-2020 - Liem Thinh edited (1)" xfId="1124"/>
    <cellStyle name="_Von dau tu 2006-2020 (TL chien luoc)_KH 2011-2015" xfId="1125"/>
    <cellStyle name="_Von dau tu 2006-2020 (TL chien luoc)_tai co cau dau tu (tong hop)1" xfId="1126"/>
    <cellStyle name="_x005f_x0001_" xfId="1127"/>
    <cellStyle name="_x005f_x0001__!1 1 bao cao giao KH ve HTCMT vung TNB   12-12-2011" xfId="1128"/>
    <cellStyle name="_x005f_x0001__kien giang 2" xfId="1129"/>
    <cellStyle name="_x005f_x000d__x005f_x000a_JournalTemplate=C:\COMFO\CTALK\JOURSTD.TPL_x005f_x000d__x005f_x000a_LbStateAddress=3 3 0 251 1 89 2 311_x005f_x000d__x005f_x000a_LbStateJou" xfId="1130"/>
    <cellStyle name="_x005f_x005f_x005f_x0001_" xfId="1131"/>
    <cellStyle name="_x005f_x005f_x005f_x0001__!1 1 bao cao giao KH ve HTCMT vung TNB   12-12-2011" xfId="1132"/>
    <cellStyle name="_x005f_x005f_x005f_x0001__kien giang 2" xfId="1133"/>
    <cellStyle name="_x005f_x005f_x005f_x000d__x005f_x005f_x005f_x000a_JournalTemplate=C:\COMFO\CTALK\JOURSTD.TPL_x005f_x005f_x005f_x000d__x005f_x005f_x005f_x000a_LbStateAddress=3 3 0 251 1 89 2 311_x005f_x005f_x005f_x000d__x005f_x005f_x005f_x000a_LbStateJou" xfId="1134"/>
    <cellStyle name="_XDCB thang 12.2010" xfId="1135"/>
    <cellStyle name="_ÿÿÿÿÿ" xfId="1136"/>
    <cellStyle name="_ÿÿÿÿÿ_Bieu mau cong trinh khoi cong moi 3-4" xfId="1137"/>
    <cellStyle name="_ÿÿÿÿÿ_Bieu mau cong trinh khoi cong moi 3-4_!1 1 bao cao giao KH ve HTCMT vung TNB   12-12-2011" xfId="1138"/>
    <cellStyle name="_ÿÿÿÿÿ_Bieu mau cong trinh khoi cong moi 3-4_KH TPCP vung TNB (03-1-2012)" xfId="1139"/>
    <cellStyle name="_ÿÿÿÿÿ_Bieu3ODA" xfId="1140"/>
    <cellStyle name="_ÿÿÿÿÿ_Bieu3ODA_!1 1 bao cao giao KH ve HTCMT vung TNB   12-12-2011" xfId="1141"/>
    <cellStyle name="_ÿÿÿÿÿ_Bieu3ODA_KH TPCP vung TNB (03-1-2012)" xfId="1142"/>
    <cellStyle name="_ÿÿÿÿÿ_Bieu4HTMT" xfId="1143"/>
    <cellStyle name="_ÿÿÿÿÿ_Bieu4HTMT_!1 1 bao cao giao KH ve HTCMT vung TNB   12-12-2011" xfId="1144"/>
    <cellStyle name="_ÿÿÿÿÿ_Bieu4HTMT_KH TPCP vung TNB (03-1-2012)" xfId="1145"/>
    <cellStyle name="_ÿÿÿÿÿ_Kh ql62 (2010) 11-09" xfId="1147"/>
    <cellStyle name="_ÿÿÿÿÿ_KH TPCP vung TNB (03-1-2012)" xfId="1148"/>
    <cellStyle name="_ÿÿÿÿÿ_Khung 2012" xfId="1149"/>
    <cellStyle name="_ÿÿÿÿÿ_kien giang 2" xfId="1146"/>
    <cellStyle name="~1" xfId="1150"/>
    <cellStyle name="’Ê‰Ý [0.00]_laroux" xfId="1151"/>
    <cellStyle name="’Ê‰Ý_laroux" xfId="1152"/>
    <cellStyle name="¤@¯ë_CHI PHI QUAN LY 1-00" xfId="1153"/>
    <cellStyle name="•W?_Format" xfId="1154"/>
    <cellStyle name="•W€_’·Šú‰p•¶" xfId="1155"/>
    <cellStyle name="•W_’·Šú‰p•¶" xfId="1156"/>
    <cellStyle name="W_MARINE" xfId="1157"/>
    <cellStyle name="0" xfId="1158"/>
    <cellStyle name="0 2" xfId="1159"/>
    <cellStyle name="0,0_x000a__x000a_NA_x000a__x000a_" xfId="1160"/>
    <cellStyle name="0,0_x000d__x000a_NA_x000d__x000a_" xfId="1161"/>
    <cellStyle name="0,0_x000d__x000a_NA_x000d__x000a_ 2" xfId="1162"/>
    <cellStyle name="0,0_x000d__x000a_NA_x000d__x000a__Thanh hoa chinh thuc 28-2" xfId="1163"/>
    <cellStyle name="0,0_x005f_x000d__x005f_x000a_NA_x005f_x000d__x005f_x000a_" xfId="1164"/>
    <cellStyle name="0.0" xfId="1165"/>
    <cellStyle name="0.0 2" xfId="1166"/>
    <cellStyle name="0.00" xfId="1167"/>
    <cellStyle name="0.00 2" xfId="1168"/>
    <cellStyle name="1" xfId="1169"/>
    <cellStyle name="1 2" xfId="1170"/>
    <cellStyle name="1_!1 1 bao cao giao KH ve HTCMT vung TNB   12-12-2011" xfId="1171"/>
    <cellStyle name="1_BAO GIA NGAY 24-10-08 (co dam)" xfId="1172"/>
    <cellStyle name="1_Bieu4HTMT" xfId="1173"/>
    <cellStyle name="1_Book1" xfId="1174"/>
    <cellStyle name="1_Book1_1" xfId="1175"/>
    <cellStyle name="1_Book1_1_!1 1 bao cao giao KH ve HTCMT vung TNB   12-12-2011" xfId="1176"/>
    <cellStyle name="1_Book1_1_Bieu4HTMT" xfId="1177"/>
    <cellStyle name="1_Book1_1_Bieu4HTMT_!1 1 bao cao giao KH ve HTCMT vung TNB   12-12-2011" xfId="1178"/>
    <cellStyle name="1_Book1_1_Bieu4HTMT_KH TPCP vung TNB (03-1-2012)" xfId="1179"/>
    <cellStyle name="1_Book1_1_KH TPCP vung TNB (03-1-2012)" xfId="1180"/>
    <cellStyle name="1_Cau thuy dien Ban La (Cu Anh)" xfId="1181"/>
    <cellStyle name="1_Cau thuy dien Ban La (Cu Anh)_!1 1 bao cao giao KH ve HTCMT vung TNB   12-12-2011" xfId="1182"/>
    <cellStyle name="1_Cau thuy dien Ban La (Cu Anh)_Bieu4HTMT" xfId="1183"/>
    <cellStyle name="1_Cau thuy dien Ban La (Cu Anh)_Bieu4HTMT_!1 1 bao cao giao KH ve HTCMT vung TNB   12-12-2011" xfId="1184"/>
    <cellStyle name="1_Cau thuy dien Ban La (Cu Anh)_Bieu4HTMT_KH TPCP vung TNB (03-1-2012)" xfId="1185"/>
    <cellStyle name="1_Cau thuy dien Ban La (Cu Anh)_KH TPCP vung TNB (03-1-2012)" xfId="1186"/>
    <cellStyle name="1_Cong trinh co y kien LD_Dang_NN_2011-Tay nguyen-9-10" xfId="1187"/>
    <cellStyle name="1_Du toan 558 (Km17+508.12 - Km 22)" xfId="1188"/>
    <cellStyle name="1_Du toan 558 (Km17+508.12 - Km 22)_!1 1 bao cao giao KH ve HTCMT vung TNB   12-12-2011" xfId="1189"/>
    <cellStyle name="1_Du toan 558 (Km17+508.12 - Km 22)_Bieu4HTMT" xfId="1190"/>
    <cellStyle name="1_Du toan 558 (Km17+508.12 - Km 22)_Bieu4HTMT_!1 1 bao cao giao KH ve HTCMT vung TNB   12-12-2011" xfId="1191"/>
    <cellStyle name="1_Du toan 558 (Km17+508.12 - Km 22)_Bieu4HTMT_KH TPCP vung TNB (03-1-2012)" xfId="1192"/>
    <cellStyle name="1_Du toan 558 (Km17+508.12 - Km 22)_KH TPCP vung TNB (03-1-2012)" xfId="1193"/>
    <cellStyle name="1_Gia_VLQL48_duyet " xfId="1194"/>
    <cellStyle name="1_Gia_VLQL48_duyet _!1 1 bao cao giao KH ve HTCMT vung TNB   12-12-2011" xfId="1195"/>
    <cellStyle name="1_Gia_VLQL48_duyet _Bieu4HTMT" xfId="1196"/>
    <cellStyle name="1_Gia_VLQL48_duyet _Bieu4HTMT_!1 1 bao cao giao KH ve HTCMT vung TNB   12-12-2011" xfId="1197"/>
    <cellStyle name="1_Gia_VLQL48_duyet _Bieu4HTMT_KH TPCP vung TNB (03-1-2012)" xfId="1198"/>
    <cellStyle name="1_Gia_VLQL48_duyet _KH TPCP vung TNB (03-1-2012)" xfId="1199"/>
    <cellStyle name="1_Kh ql62 (2010) 11-09" xfId="1206"/>
    <cellStyle name="1_KH TPCP vung TNB (03-1-2012)" xfId="1207"/>
    <cellStyle name="1_Khung 2012" xfId="1208"/>
    <cellStyle name="1_KlQdinhduyet" xfId="1200"/>
    <cellStyle name="1_KlQdinhduyet_!1 1 bao cao giao KH ve HTCMT vung TNB   12-12-2011" xfId="1201"/>
    <cellStyle name="1_KlQdinhduyet_Bieu4HTMT" xfId="1202"/>
    <cellStyle name="1_KlQdinhduyet_Bieu4HTMT_!1 1 bao cao giao KH ve HTCMT vung TNB   12-12-2011" xfId="1203"/>
    <cellStyle name="1_KlQdinhduyet_Bieu4HTMT_KH TPCP vung TNB (03-1-2012)" xfId="1204"/>
    <cellStyle name="1_KlQdinhduyet_KH TPCP vung TNB (03-1-2012)" xfId="1205"/>
    <cellStyle name="1_TN - Ho tro khac 2011" xfId="1209"/>
    <cellStyle name="1_TRUNG PMU 5" xfId="1210"/>
    <cellStyle name="1_ÿÿÿÿÿ" xfId="1211"/>
    <cellStyle name="1_ÿÿÿÿÿ_Bieu tong hop nhu cau ung 2011 da chon loc -Mien nui" xfId="1212"/>
    <cellStyle name="1_ÿÿÿÿÿ_Bieu tong hop nhu cau ung 2011 da chon loc -Mien nui 2" xfId="1213"/>
    <cellStyle name="1_ÿÿÿÿÿ_Kh ql62 (2010) 11-09" xfId="1214"/>
    <cellStyle name="1_ÿÿÿÿÿ_Khung 2012" xfId="1215"/>
    <cellStyle name="15" xfId="1216"/>
    <cellStyle name="18" xfId="1217"/>
    <cellStyle name="¹éºÐÀ²_      " xfId="1218"/>
    <cellStyle name="2" xfId="1219"/>
    <cellStyle name="2_Book1" xfId="1220"/>
    <cellStyle name="2_Book1_1" xfId="1221"/>
    <cellStyle name="2_Book1_1_!1 1 bao cao giao KH ve HTCMT vung TNB   12-12-2011" xfId="1222"/>
    <cellStyle name="2_Book1_1_Bieu4HTMT" xfId="1223"/>
    <cellStyle name="2_Book1_1_Bieu4HTMT_!1 1 bao cao giao KH ve HTCMT vung TNB   12-12-2011" xfId="1224"/>
    <cellStyle name="2_Book1_1_Bieu4HTMT_KH TPCP vung TNB (03-1-2012)" xfId="1225"/>
    <cellStyle name="2_Book1_1_KH TPCP vung TNB (03-1-2012)" xfId="1226"/>
    <cellStyle name="2_Cau thuy dien Ban La (Cu Anh)" xfId="1227"/>
    <cellStyle name="2_Cau thuy dien Ban La (Cu Anh)_!1 1 bao cao giao KH ve HTCMT vung TNB   12-12-2011" xfId="1228"/>
    <cellStyle name="2_Cau thuy dien Ban La (Cu Anh)_Bieu4HTMT" xfId="1229"/>
    <cellStyle name="2_Cau thuy dien Ban La (Cu Anh)_Bieu4HTMT_!1 1 bao cao giao KH ve HTCMT vung TNB   12-12-2011" xfId="1230"/>
    <cellStyle name="2_Cau thuy dien Ban La (Cu Anh)_Bieu4HTMT_KH TPCP vung TNB (03-1-2012)" xfId="1231"/>
    <cellStyle name="2_Cau thuy dien Ban La (Cu Anh)_KH TPCP vung TNB (03-1-2012)" xfId="1232"/>
    <cellStyle name="2_Du toan 558 (Km17+508.12 - Km 22)" xfId="1233"/>
    <cellStyle name="2_Du toan 558 (Km17+508.12 - Km 22)_!1 1 bao cao giao KH ve HTCMT vung TNB   12-12-2011" xfId="1234"/>
    <cellStyle name="2_Du toan 558 (Km17+508.12 - Km 22)_Bieu4HTMT" xfId="1235"/>
    <cellStyle name="2_Du toan 558 (Km17+508.12 - Km 22)_Bieu4HTMT_!1 1 bao cao giao KH ve HTCMT vung TNB   12-12-2011" xfId="1236"/>
    <cellStyle name="2_Du toan 558 (Km17+508.12 - Km 22)_Bieu4HTMT_KH TPCP vung TNB (03-1-2012)" xfId="1237"/>
    <cellStyle name="2_Du toan 558 (Km17+508.12 - Km 22)_KH TPCP vung TNB (03-1-2012)" xfId="1238"/>
    <cellStyle name="2_Gia_VLQL48_duyet " xfId="1239"/>
    <cellStyle name="2_Gia_VLQL48_duyet _!1 1 bao cao giao KH ve HTCMT vung TNB   12-12-2011" xfId="1240"/>
    <cellStyle name="2_Gia_VLQL48_duyet _Bieu4HTMT" xfId="1241"/>
    <cellStyle name="2_Gia_VLQL48_duyet _Bieu4HTMT_!1 1 bao cao giao KH ve HTCMT vung TNB   12-12-2011" xfId="1242"/>
    <cellStyle name="2_Gia_VLQL48_duyet _Bieu4HTMT_KH TPCP vung TNB (03-1-2012)" xfId="1243"/>
    <cellStyle name="2_Gia_VLQL48_duyet _KH TPCP vung TNB (03-1-2012)" xfId="1244"/>
    <cellStyle name="2_KlQdinhduyet" xfId="1245"/>
    <cellStyle name="2_KlQdinhduyet_!1 1 bao cao giao KH ve HTCMT vung TNB   12-12-2011" xfId="1246"/>
    <cellStyle name="2_KlQdinhduyet_Bieu4HTMT" xfId="1247"/>
    <cellStyle name="2_KlQdinhduyet_Bieu4HTMT_!1 1 bao cao giao KH ve HTCMT vung TNB   12-12-2011" xfId="1248"/>
    <cellStyle name="2_KlQdinhduyet_Bieu4HTMT_KH TPCP vung TNB (03-1-2012)" xfId="1249"/>
    <cellStyle name="2_KlQdinhduyet_KH TPCP vung TNB (03-1-2012)" xfId="1250"/>
    <cellStyle name="2_TRUNG PMU 5" xfId="1251"/>
    <cellStyle name="2_ÿÿÿÿÿ" xfId="1252"/>
    <cellStyle name="2_ÿÿÿÿÿ_Bieu tong hop nhu cau ung 2011 da chon loc -Mien nui" xfId="1253"/>
    <cellStyle name="2_ÿÿÿÿÿ_Bieu tong hop nhu cau ung 2011 da chon loc -Mien nui 2" xfId="1254"/>
    <cellStyle name="20% - Accent1 2" xfId="1255"/>
    <cellStyle name="20% - Accent2 2" xfId="1256"/>
    <cellStyle name="20% - Accent3 2" xfId="1257"/>
    <cellStyle name="20% - Accent4 2" xfId="1258"/>
    <cellStyle name="20% - Accent5 2" xfId="1259"/>
    <cellStyle name="20% - Accent6 2" xfId="1260"/>
    <cellStyle name="-2001" xfId="1261"/>
    <cellStyle name="3" xfId="1262"/>
    <cellStyle name="3_Book1" xfId="1263"/>
    <cellStyle name="3_Book1_1" xfId="1264"/>
    <cellStyle name="3_Book1_1_!1 1 bao cao giao KH ve HTCMT vung TNB   12-12-2011" xfId="1265"/>
    <cellStyle name="3_Book1_1_Bieu4HTMT" xfId="1266"/>
    <cellStyle name="3_Book1_1_Bieu4HTMT_!1 1 bao cao giao KH ve HTCMT vung TNB   12-12-2011" xfId="1267"/>
    <cellStyle name="3_Book1_1_Bieu4HTMT_KH TPCP vung TNB (03-1-2012)" xfId="1268"/>
    <cellStyle name="3_Book1_1_KH TPCP vung TNB (03-1-2012)" xfId="1269"/>
    <cellStyle name="3_Cau thuy dien Ban La (Cu Anh)" xfId="1270"/>
    <cellStyle name="3_Cau thuy dien Ban La (Cu Anh)_!1 1 bao cao giao KH ve HTCMT vung TNB   12-12-2011" xfId="1271"/>
    <cellStyle name="3_Cau thuy dien Ban La (Cu Anh)_Bieu4HTMT" xfId="1272"/>
    <cellStyle name="3_Cau thuy dien Ban La (Cu Anh)_Bieu4HTMT_!1 1 bao cao giao KH ve HTCMT vung TNB   12-12-2011" xfId="1273"/>
    <cellStyle name="3_Cau thuy dien Ban La (Cu Anh)_Bieu4HTMT_KH TPCP vung TNB (03-1-2012)" xfId="1274"/>
    <cellStyle name="3_Cau thuy dien Ban La (Cu Anh)_KH TPCP vung TNB (03-1-2012)" xfId="1275"/>
    <cellStyle name="3_Du toan 558 (Km17+508.12 - Km 22)" xfId="1276"/>
    <cellStyle name="3_Du toan 558 (Km17+508.12 - Km 22)_!1 1 bao cao giao KH ve HTCMT vung TNB   12-12-2011" xfId="1277"/>
    <cellStyle name="3_Du toan 558 (Km17+508.12 - Km 22)_Bieu4HTMT" xfId="1278"/>
    <cellStyle name="3_Du toan 558 (Km17+508.12 - Km 22)_Bieu4HTMT_!1 1 bao cao giao KH ve HTCMT vung TNB   12-12-2011" xfId="1279"/>
    <cellStyle name="3_Du toan 558 (Km17+508.12 - Km 22)_Bieu4HTMT_KH TPCP vung TNB (03-1-2012)" xfId="1280"/>
    <cellStyle name="3_Du toan 558 (Km17+508.12 - Km 22)_KH TPCP vung TNB (03-1-2012)" xfId="1281"/>
    <cellStyle name="3_Gia_VLQL48_duyet " xfId="1282"/>
    <cellStyle name="3_Gia_VLQL48_duyet _!1 1 bao cao giao KH ve HTCMT vung TNB   12-12-2011" xfId="1283"/>
    <cellStyle name="3_Gia_VLQL48_duyet _Bieu4HTMT" xfId="1284"/>
    <cellStyle name="3_Gia_VLQL48_duyet _Bieu4HTMT_!1 1 bao cao giao KH ve HTCMT vung TNB   12-12-2011" xfId="1285"/>
    <cellStyle name="3_Gia_VLQL48_duyet _Bieu4HTMT_KH TPCP vung TNB (03-1-2012)" xfId="1286"/>
    <cellStyle name="3_Gia_VLQL48_duyet _KH TPCP vung TNB (03-1-2012)" xfId="1287"/>
    <cellStyle name="3_KlQdinhduyet" xfId="1288"/>
    <cellStyle name="3_KlQdinhduyet_!1 1 bao cao giao KH ve HTCMT vung TNB   12-12-2011" xfId="1289"/>
    <cellStyle name="3_KlQdinhduyet_Bieu4HTMT" xfId="1290"/>
    <cellStyle name="3_KlQdinhduyet_Bieu4HTMT_!1 1 bao cao giao KH ve HTCMT vung TNB   12-12-2011" xfId="1291"/>
    <cellStyle name="3_KlQdinhduyet_Bieu4HTMT_KH TPCP vung TNB (03-1-2012)" xfId="1292"/>
    <cellStyle name="3_KlQdinhduyet_KH TPCP vung TNB (03-1-2012)" xfId="1293"/>
    <cellStyle name="3_ÿÿÿÿÿ" xfId="1294"/>
    <cellStyle name="4" xfId="1295"/>
    <cellStyle name="4_Book1" xfId="1296"/>
    <cellStyle name="4_Book1_1" xfId="1297"/>
    <cellStyle name="4_Book1_1_!1 1 bao cao giao KH ve HTCMT vung TNB   12-12-2011" xfId="1298"/>
    <cellStyle name="4_Book1_1_Bieu4HTMT" xfId="1299"/>
    <cellStyle name="4_Book1_1_Bieu4HTMT_!1 1 bao cao giao KH ve HTCMT vung TNB   12-12-2011" xfId="1300"/>
    <cellStyle name="4_Book1_1_Bieu4HTMT_KH TPCP vung TNB (03-1-2012)" xfId="1301"/>
    <cellStyle name="4_Book1_1_KH TPCP vung TNB (03-1-2012)" xfId="1302"/>
    <cellStyle name="4_Cau thuy dien Ban La (Cu Anh)" xfId="1303"/>
    <cellStyle name="4_Cau thuy dien Ban La (Cu Anh)_!1 1 bao cao giao KH ve HTCMT vung TNB   12-12-2011" xfId="1304"/>
    <cellStyle name="4_Cau thuy dien Ban La (Cu Anh)_Bieu4HTMT" xfId="1305"/>
    <cellStyle name="4_Cau thuy dien Ban La (Cu Anh)_Bieu4HTMT_!1 1 bao cao giao KH ve HTCMT vung TNB   12-12-2011" xfId="1306"/>
    <cellStyle name="4_Cau thuy dien Ban La (Cu Anh)_Bieu4HTMT_KH TPCP vung TNB (03-1-2012)" xfId="1307"/>
    <cellStyle name="4_Cau thuy dien Ban La (Cu Anh)_KH TPCP vung TNB (03-1-2012)" xfId="1308"/>
    <cellStyle name="4_Du toan 558 (Km17+508.12 - Km 22)" xfId="1309"/>
    <cellStyle name="4_Du toan 558 (Km17+508.12 - Km 22)_!1 1 bao cao giao KH ve HTCMT vung TNB   12-12-2011" xfId="1310"/>
    <cellStyle name="4_Du toan 558 (Km17+508.12 - Km 22)_Bieu4HTMT" xfId="1311"/>
    <cellStyle name="4_Du toan 558 (Km17+508.12 - Km 22)_Bieu4HTMT_!1 1 bao cao giao KH ve HTCMT vung TNB   12-12-2011" xfId="1312"/>
    <cellStyle name="4_Du toan 558 (Km17+508.12 - Km 22)_Bieu4HTMT_KH TPCP vung TNB (03-1-2012)" xfId="1313"/>
    <cellStyle name="4_Du toan 558 (Km17+508.12 - Km 22)_KH TPCP vung TNB (03-1-2012)" xfId="1314"/>
    <cellStyle name="4_Gia_VLQL48_duyet " xfId="1315"/>
    <cellStyle name="4_Gia_VLQL48_duyet _!1 1 bao cao giao KH ve HTCMT vung TNB   12-12-2011" xfId="1316"/>
    <cellStyle name="4_Gia_VLQL48_duyet _Bieu4HTMT" xfId="1317"/>
    <cellStyle name="4_Gia_VLQL48_duyet _Bieu4HTMT_!1 1 bao cao giao KH ve HTCMT vung TNB   12-12-2011" xfId="1318"/>
    <cellStyle name="4_Gia_VLQL48_duyet _Bieu4HTMT_KH TPCP vung TNB (03-1-2012)" xfId="1319"/>
    <cellStyle name="4_Gia_VLQL48_duyet _KH TPCP vung TNB (03-1-2012)" xfId="1320"/>
    <cellStyle name="4_KlQdinhduyet" xfId="1321"/>
    <cellStyle name="4_KlQdinhduyet_!1 1 bao cao giao KH ve HTCMT vung TNB   12-12-2011" xfId="1322"/>
    <cellStyle name="4_KlQdinhduyet_Bieu4HTMT" xfId="1323"/>
    <cellStyle name="4_KlQdinhduyet_Bieu4HTMT_!1 1 bao cao giao KH ve HTCMT vung TNB   12-12-2011" xfId="1324"/>
    <cellStyle name="4_KlQdinhduyet_Bieu4HTMT_KH TPCP vung TNB (03-1-2012)" xfId="1325"/>
    <cellStyle name="4_KlQdinhduyet_KH TPCP vung TNB (03-1-2012)" xfId="1326"/>
    <cellStyle name="4_ÿÿÿÿÿ" xfId="1327"/>
    <cellStyle name="40% - Accent1 2" xfId="1328"/>
    <cellStyle name="40% - Accent2 2" xfId="1329"/>
    <cellStyle name="40% - Accent3 2" xfId="1330"/>
    <cellStyle name="40% - Accent4 2" xfId="1331"/>
    <cellStyle name="40% - Accent5 2" xfId="1332"/>
    <cellStyle name="40% - Accent6 2" xfId="1333"/>
    <cellStyle name="52" xfId="1334"/>
    <cellStyle name="6" xfId="1335"/>
    <cellStyle name="6_15_10_2013 BC nhu cau von doi ung ODA (2014-2016) ngay 15102013 Sua" xfId="1336"/>
    <cellStyle name="6_BC nhu cau von doi ung ODA nganh NN (BKH)" xfId="1337"/>
    <cellStyle name="6_BC nhu cau von doi ung ODA nganh NN (BKH)_05-12  KH trung han 2016-2020 - Liem Thinh edited" xfId="1338"/>
    <cellStyle name="6_BC nhu cau von doi ung ODA nganh NN (BKH)_Copy of 05-12  KH trung han 2016-2020 - Liem Thinh edited (1)" xfId="1339"/>
    <cellStyle name="6_BC Tai co cau (bieu TH)" xfId="1340"/>
    <cellStyle name="6_BC Tai co cau (bieu TH)_05-12  KH trung han 2016-2020 - Liem Thinh edited" xfId="1341"/>
    <cellStyle name="6_BC Tai co cau (bieu TH)_Copy of 05-12  KH trung han 2016-2020 - Liem Thinh edited (1)" xfId="1342"/>
    <cellStyle name="6_Cong trinh co y kien LD_Dang_NN_2011-Tay nguyen-9-10" xfId="1343"/>
    <cellStyle name="6_Cong trinh co y kien LD_Dang_NN_2011-Tay nguyen-9-10_!1 1 bao cao giao KH ve HTCMT vung TNB   12-12-2011" xfId="1344"/>
    <cellStyle name="6_Cong trinh co y kien LD_Dang_NN_2011-Tay nguyen-9-10_Bieu4HTMT" xfId="1345"/>
    <cellStyle name="6_Cong trinh co y kien LD_Dang_NN_2011-Tay nguyen-9-10_Bieu4HTMT_!1 1 bao cao giao KH ve HTCMT vung TNB   12-12-2011" xfId="1346"/>
    <cellStyle name="6_Cong trinh co y kien LD_Dang_NN_2011-Tay nguyen-9-10_Bieu4HTMT_KH TPCP vung TNB (03-1-2012)" xfId="1347"/>
    <cellStyle name="6_Cong trinh co y kien LD_Dang_NN_2011-Tay nguyen-9-10_KH TPCP vung TNB (03-1-2012)" xfId="1348"/>
    <cellStyle name="6_DK 2014-2015 final" xfId="1349"/>
    <cellStyle name="6_DK 2014-2015 final_05-12  KH trung han 2016-2020 - Liem Thinh edited" xfId="1350"/>
    <cellStyle name="6_DK 2014-2015 final_Copy of 05-12  KH trung han 2016-2020 - Liem Thinh edited (1)" xfId="1351"/>
    <cellStyle name="6_DK 2014-2015 new" xfId="1352"/>
    <cellStyle name="6_DK 2014-2015 new_05-12  KH trung han 2016-2020 - Liem Thinh edited" xfId="1353"/>
    <cellStyle name="6_DK 2014-2015 new_Copy of 05-12  KH trung han 2016-2020 - Liem Thinh edited (1)" xfId="1354"/>
    <cellStyle name="6_DK KH CBDT 2014 11-11-2013" xfId="1355"/>
    <cellStyle name="6_DK KH CBDT 2014 11-11-2013(1)" xfId="1356"/>
    <cellStyle name="6_DK KH CBDT 2014 11-11-2013(1)_05-12  KH trung han 2016-2020 - Liem Thinh edited" xfId="1357"/>
    <cellStyle name="6_DK KH CBDT 2014 11-11-2013(1)_Copy of 05-12  KH trung han 2016-2020 - Liem Thinh edited (1)" xfId="1358"/>
    <cellStyle name="6_DK KH CBDT 2014 11-11-2013_05-12  KH trung han 2016-2020 - Liem Thinh edited" xfId="1359"/>
    <cellStyle name="6_DK KH CBDT 2014 11-11-2013_Copy of 05-12  KH trung han 2016-2020 - Liem Thinh edited (1)" xfId="1360"/>
    <cellStyle name="6_KH 2011-2015" xfId="1361"/>
    <cellStyle name="6_tai co cau dau tu (tong hop)1" xfId="1362"/>
    <cellStyle name="6_TN - Ho tro khac 2011" xfId="1363"/>
    <cellStyle name="6_TN - Ho tro khac 2011_!1 1 bao cao giao KH ve HTCMT vung TNB   12-12-2011" xfId="1364"/>
    <cellStyle name="6_TN - Ho tro khac 2011_Bieu4HTMT" xfId="1365"/>
    <cellStyle name="6_TN - Ho tro khac 2011_Bieu4HTMT_!1 1 bao cao giao KH ve HTCMT vung TNB   12-12-2011" xfId="1366"/>
    <cellStyle name="6_TN - Ho tro khac 2011_Bieu4HTMT_KH TPCP vung TNB (03-1-2012)" xfId="1367"/>
    <cellStyle name="6_TN - Ho tro khac 2011_KH TPCP vung TNB (03-1-2012)" xfId="1368"/>
    <cellStyle name="60% - Accent1 2" xfId="1369"/>
    <cellStyle name="60% - Accent2 2" xfId="1370"/>
    <cellStyle name="60% - Accent3 2" xfId="1371"/>
    <cellStyle name="60% - Accent4 2" xfId="1372"/>
    <cellStyle name="60% - Accent5 2" xfId="1373"/>
    <cellStyle name="60% - Accent6 2" xfId="1374"/>
    <cellStyle name="9" xfId="1375"/>
    <cellStyle name="9_!1 1 bao cao giao KH ve HTCMT vung TNB   12-12-2011" xfId="1376"/>
    <cellStyle name="9_Bieu4HTMT" xfId="1377"/>
    <cellStyle name="9_Bieu4HTMT_!1 1 bao cao giao KH ve HTCMT vung TNB   12-12-2011" xfId="1378"/>
    <cellStyle name="9_Bieu4HTMT_KH TPCP vung TNB (03-1-2012)" xfId="1379"/>
    <cellStyle name="9_KH TPCP vung TNB (03-1-2012)" xfId="1380"/>
    <cellStyle name="Accent1 2" xfId="1381"/>
    <cellStyle name="Accent2 2" xfId="1382"/>
    <cellStyle name="Accent3 2" xfId="1383"/>
    <cellStyle name="Accent4 2" xfId="1384"/>
    <cellStyle name="Accent5 2" xfId="1385"/>
    <cellStyle name="Accent6 2" xfId="1386"/>
    <cellStyle name="ÅëÈ­ [0]_      " xfId="1387"/>
    <cellStyle name="AeE­ [0]_INQUIRY ¿?¾÷AßAø " xfId="1388"/>
    <cellStyle name="ÅëÈ­ [0]_L601CPT" xfId="1389"/>
    <cellStyle name="ÅëÈ­_      " xfId="1390"/>
    <cellStyle name="AeE­_INQUIRY ¿?¾÷AßAø " xfId="1391"/>
    <cellStyle name="ÅëÈ­_L601CPT" xfId="1392"/>
    <cellStyle name="args.style" xfId="1393"/>
    <cellStyle name="args.style 2" xfId="1394"/>
    <cellStyle name="at" xfId="1395"/>
    <cellStyle name="ÄÞ¸¶ [0]_      " xfId="1396"/>
    <cellStyle name="AÞ¸¶ [0]_INQUIRY ¿?¾÷AßAø " xfId="1397"/>
    <cellStyle name="ÄÞ¸¶ [0]_L601CPT" xfId="1398"/>
    <cellStyle name="ÄÞ¸¶_      " xfId="1399"/>
    <cellStyle name="AÞ¸¶_INQUIRY ¿?¾÷AßAø " xfId="1400"/>
    <cellStyle name="ÄÞ¸¶_L601CPT" xfId="1401"/>
    <cellStyle name="AutoFormat Options" xfId="1402"/>
    <cellStyle name="AutoFormat Options 2" xfId="1403"/>
    <cellStyle name="Bad 2" xfId="1404"/>
    <cellStyle name="Body" xfId="1405"/>
    <cellStyle name="C?AØ_¿?¾÷CoE² " xfId="1406"/>
    <cellStyle name="C~1" xfId="1407"/>
    <cellStyle name="Ç¥ÁØ_      " xfId="1408"/>
    <cellStyle name="C￥AØ_¿μ¾÷CoE² " xfId="1409"/>
    <cellStyle name="Ç¥ÁØ_±¸¹Ì´ëÃ¥" xfId="1410"/>
    <cellStyle name="C￥AØ_Sheet1_¿μ¾÷CoE² " xfId="1411"/>
    <cellStyle name="Ç¥ÁØ_ÿÿÿÿÿÿ_4_ÃÑÇÕ°è " xfId="1412"/>
    <cellStyle name="Calc Currency (0)" xfId="1413"/>
    <cellStyle name="Calc Currency (0) 2" xfId="1414"/>
    <cellStyle name="Calc Currency (2)" xfId="1415"/>
    <cellStyle name="Calc Currency (2) 10" xfId="1416"/>
    <cellStyle name="Calc Currency (2) 11" xfId="1417"/>
    <cellStyle name="Calc Currency (2) 12" xfId="1418"/>
    <cellStyle name="Calc Currency (2) 13" xfId="1419"/>
    <cellStyle name="Calc Currency (2) 14" xfId="1420"/>
    <cellStyle name="Calc Currency (2) 15" xfId="1421"/>
    <cellStyle name="Calc Currency (2) 16" xfId="1422"/>
    <cellStyle name="Calc Currency (2) 2" xfId="1423"/>
    <cellStyle name="Calc Currency (2) 3" xfId="1424"/>
    <cellStyle name="Calc Currency (2) 4" xfId="1425"/>
    <cellStyle name="Calc Currency (2) 5" xfId="1426"/>
    <cellStyle name="Calc Currency (2) 6" xfId="1427"/>
    <cellStyle name="Calc Currency (2) 7" xfId="1428"/>
    <cellStyle name="Calc Currency (2) 8" xfId="1429"/>
    <cellStyle name="Calc Currency (2) 9" xfId="1430"/>
    <cellStyle name="Calc Percent (0)" xfId="1431"/>
    <cellStyle name="Calc Percent (0) 10" xfId="1432"/>
    <cellStyle name="Calc Percent (0) 11" xfId="1433"/>
    <cellStyle name="Calc Percent (0) 12" xfId="1434"/>
    <cellStyle name="Calc Percent (0) 13" xfId="1435"/>
    <cellStyle name="Calc Percent (0) 14" xfId="1436"/>
    <cellStyle name="Calc Percent (0) 15" xfId="1437"/>
    <cellStyle name="Calc Percent (0) 16" xfId="1438"/>
    <cellStyle name="Calc Percent (0) 2" xfId="1439"/>
    <cellStyle name="Calc Percent (0) 3" xfId="1440"/>
    <cellStyle name="Calc Percent (0) 4" xfId="1441"/>
    <cellStyle name="Calc Percent (0) 5" xfId="1442"/>
    <cellStyle name="Calc Percent (0) 6" xfId="1443"/>
    <cellStyle name="Calc Percent (0) 7" xfId="1444"/>
    <cellStyle name="Calc Percent (0) 8" xfId="1445"/>
    <cellStyle name="Calc Percent (0) 9" xfId="1446"/>
    <cellStyle name="Calc Percent (1)" xfId="1447"/>
    <cellStyle name="Calc Percent (1) 10" xfId="1448"/>
    <cellStyle name="Calc Percent (1) 11" xfId="1449"/>
    <cellStyle name="Calc Percent (1) 12" xfId="1450"/>
    <cellStyle name="Calc Percent (1) 13" xfId="1451"/>
    <cellStyle name="Calc Percent (1) 14" xfId="1452"/>
    <cellStyle name="Calc Percent (1) 15" xfId="1453"/>
    <cellStyle name="Calc Percent (1) 16" xfId="1454"/>
    <cellStyle name="Calc Percent (1) 2" xfId="1455"/>
    <cellStyle name="Calc Percent (1) 3" xfId="1456"/>
    <cellStyle name="Calc Percent (1) 4" xfId="1457"/>
    <cellStyle name="Calc Percent (1) 5" xfId="1458"/>
    <cellStyle name="Calc Percent (1) 6" xfId="1459"/>
    <cellStyle name="Calc Percent (1) 7" xfId="1460"/>
    <cellStyle name="Calc Percent (1) 8" xfId="1461"/>
    <cellStyle name="Calc Percent (1) 9" xfId="1462"/>
    <cellStyle name="Calc Percent (2)" xfId="1463"/>
    <cellStyle name="Calc Percent (2) 10" xfId="1464"/>
    <cellStyle name="Calc Percent (2) 11" xfId="1465"/>
    <cellStyle name="Calc Percent (2) 12" xfId="1466"/>
    <cellStyle name="Calc Percent (2) 13" xfId="1467"/>
    <cellStyle name="Calc Percent (2) 14" xfId="1468"/>
    <cellStyle name="Calc Percent (2) 15" xfId="1469"/>
    <cellStyle name="Calc Percent (2) 16" xfId="1470"/>
    <cellStyle name="Calc Percent (2) 2" xfId="1471"/>
    <cellStyle name="Calc Percent (2) 3" xfId="1472"/>
    <cellStyle name="Calc Percent (2) 4" xfId="1473"/>
    <cellStyle name="Calc Percent (2) 5" xfId="1474"/>
    <cellStyle name="Calc Percent (2) 6" xfId="1475"/>
    <cellStyle name="Calc Percent (2) 7" xfId="1476"/>
    <cellStyle name="Calc Percent (2) 8" xfId="1477"/>
    <cellStyle name="Calc Percent (2) 9" xfId="1478"/>
    <cellStyle name="Calc Units (0)" xfId="1479"/>
    <cellStyle name="Calc Units (0) 10" xfId="1480"/>
    <cellStyle name="Calc Units (0) 11" xfId="1481"/>
    <cellStyle name="Calc Units (0) 12" xfId="1482"/>
    <cellStyle name="Calc Units (0) 13" xfId="1483"/>
    <cellStyle name="Calc Units (0) 14" xfId="1484"/>
    <cellStyle name="Calc Units (0) 15" xfId="1485"/>
    <cellStyle name="Calc Units (0) 16" xfId="1486"/>
    <cellStyle name="Calc Units (0) 2" xfId="1487"/>
    <cellStyle name="Calc Units (0) 3" xfId="1488"/>
    <cellStyle name="Calc Units (0) 4" xfId="1489"/>
    <cellStyle name="Calc Units (0) 5" xfId="1490"/>
    <cellStyle name="Calc Units (0) 6" xfId="1491"/>
    <cellStyle name="Calc Units (0) 7" xfId="1492"/>
    <cellStyle name="Calc Units (0) 8" xfId="1493"/>
    <cellStyle name="Calc Units (0) 9" xfId="1494"/>
    <cellStyle name="Calc Units (1)" xfId="1495"/>
    <cellStyle name="Calc Units (1) 10" xfId="1496"/>
    <cellStyle name="Calc Units (1) 11" xfId="1497"/>
    <cellStyle name="Calc Units (1) 12" xfId="1498"/>
    <cellStyle name="Calc Units (1) 13" xfId="1499"/>
    <cellStyle name="Calc Units (1) 14" xfId="1500"/>
    <cellStyle name="Calc Units (1) 15" xfId="1501"/>
    <cellStyle name="Calc Units (1) 16" xfId="1502"/>
    <cellStyle name="Calc Units (1) 2" xfId="1503"/>
    <cellStyle name="Calc Units (1) 3" xfId="1504"/>
    <cellStyle name="Calc Units (1) 4" xfId="1505"/>
    <cellStyle name="Calc Units (1) 5" xfId="1506"/>
    <cellStyle name="Calc Units (1) 6" xfId="1507"/>
    <cellStyle name="Calc Units (1) 7" xfId="1508"/>
    <cellStyle name="Calc Units (1) 8" xfId="1509"/>
    <cellStyle name="Calc Units (1) 9" xfId="1510"/>
    <cellStyle name="Calc Units (2)" xfId="1511"/>
    <cellStyle name="Calc Units (2) 10" xfId="1512"/>
    <cellStyle name="Calc Units (2) 11" xfId="1513"/>
    <cellStyle name="Calc Units (2) 12" xfId="1514"/>
    <cellStyle name="Calc Units (2) 13" xfId="1515"/>
    <cellStyle name="Calc Units (2) 14" xfId="1516"/>
    <cellStyle name="Calc Units (2) 15" xfId="1517"/>
    <cellStyle name="Calc Units (2) 16" xfId="1518"/>
    <cellStyle name="Calc Units (2) 2" xfId="1519"/>
    <cellStyle name="Calc Units (2) 3" xfId="1520"/>
    <cellStyle name="Calc Units (2) 4" xfId="1521"/>
    <cellStyle name="Calc Units (2) 5" xfId="1522"/>
    <cellStyle name="Calc Units (2) 6" xfId="1523"/>
    <cellStyle name="Calc Units (2) 7" xfId="1524"/>
    <cellStyle name="Calc Units (2) 8" xfId="1525"/>
    <cellStyle name="Calc Units (2) 9" xfId="1526"/>
    <cellStyle name="Calculation 2" xfId="1527"/>
    <cellStyle name="category" xfId="1528"/>
    <cellStyle name="category 2" xfId="1529"/>
    <cellStyle name="Centered Heading" xfId="1530"/>
    <cellStyle name="Cerrency_Sheet2_XANGDAU" xfId="1531"/>
    <cellStyle name="Check Cell 2" xfId="2047"/>
    <cellStyle name="Chi phÝ kh¸c_Book1" xfId="2048"/>
    <cellStyle name="CHUONG" xfId="2049"/>
    <cellStyle name="Column_Title" xfId="1532"/>
    <cellStyle name="Comma" xfId="4262" builtinId="3"/>
    <cellStyle name="Comma  - Style1" xfId="1533"/>
    <cellStyle name="Comma  - Style2" xfId="1534"/>
    <cellStyle name="Comma  - Style3" xfId="1535"/>
    <cellStyle name="Comma  - Style4" xfId="1536"/>
    <cellStyle name="Comma  - Style5" xfId="1537"/>
    <cellStyle name="Comma  - Style6" xfId="1538"/>
    <cellStyle name="Comma  - Style7" xfId="1539"/>
    <cellStyle name="Comma  - Style8" xfId="1540"/>
    <cellStyle name="Comma %" xfId="1541"/>
    <cellStyle name="Comma % 10" xfId="1542"/>
    <cellStyle name="Comma % 11" xfId="1543"/>
    <cellStyle name="Comma % 12" xfId="1544"/>
    <cellStyle name="Comma % 13" xfId="1545"/>
    <cellStyle name="Comma % 14" xfId="1546"/>
    <cellStyle name="Comma % 15" xfId="1547"/>
    <cellStyle name="Comma % 2" xfId="1548"/>
    <cellStyle name="Comma % 3" xfId="1549"/>
    <cellStyle name="Comma % 4" xfId="1550"/>
    <cellStyle name="Comma % 5" xfId="1551"/>
    <cellStyle name="Comma % 6" xfId="1552"/>
    <cellStyle name="Comma % 7" xfId="1553"/>
    <cellStyle name="Comma % 8" xfId="1554"/>
    <cellStyle name="Comma % 9" xfId="1555"/>
    <cellStyle name="Comma [0] 10" xfId="1556"/>
    <cellStyle name="Comma [0] 11" xfId="1557"/>
    <cellStyle name="Comma [0] 2" xfId="1558"/>
    <cellStyle name="Comma [0] 2 10" xfId="1559"/>
    <cellStyle name="Comma [0] 2 11" xfId="1560"/>
    <cellStyle name="Comma [0] 2 12" xfId="1561"/>
    <cellStyle name="Comma [0] 2 13" xfId="1562"/>
    <cellStyle name="Comma [0] 2 14" xfId="1563"/>
    <cellStyle name="Comma [0] 2 15" xfId="1564"/>
    <cellStyle name="Comma [0] 2 16" xfId="1565"/>
    <cellStyle name="Comma [0] 2 17" xfId="1566"/>
    <cellStyle name="Comma [0] 2 18" xfId="1567"/>
    <cellStyle name="Comma [0] 2 19" xfId="1568"/>
    <cellStyle name="Comma [0] 2 2" xfId="1569"/>
    <cellStyle name="Comma [0] 2 2 2" xfId="1570"/>
    <cellStyle name="Comma [0] 2 20" xfId="1571"/>
    <cellStyle name="Comma [0] 2 21" xfId="1572"/>
    <cellStyle name="Comma [0] 2 22" xfId="1573"/>
    <cellStyle name="Comma [0] 2 23" xfId="1574"/>
    <cellStyle name="Comma [0] 2 24" xfId="1575"/>
    <cellStyle name="Comma [0] 2 25" xfId="1576"/>
    <cellStyle name="Comma [0] 2 26" xfId="1577"/>
    <cellStyle name="Comma [0] 2 3" xfId="1578"/>
    <cellStyle name="Comma [0] 2 4" xfId="1579"/>
    <cellStyle name="Comma [0] 2 5" xfId="1580"/>
    <cellStyle name="Comma [0] 2 6" xfId="1581"/>
    <cellStyle name="Comma [0] 2 7" xfId="1582"/>
    <cellStyle name="Comma [0] 2 8" xfId="1583"/>
    <cellStyle name="Comma [0] 2 9" xfId="1584"/>
    <cellStyle name="Comma [0] 2_05-12  KH trung han 2016-2020 - Liem Thinh edited" xfId="1585"/>
    <cellStyle name="Comma [0] 3" xfId="1586"/>
    <cellStyle name="Comma [0] 3 2" xfId="1587"/>
    <cellStyle name="Comma [0] 3 3" xfId="1588"/>
    <cellStyle name="Comma [0] 4" xfId="1589"/>
    <cellStyle name="Comma [0] 5" xfId="1590"/>
    <cellStyle name="Comma [0] 6" xfId="1591"/>
    <cellStyle name="Comma [0] 7" xfId="1592"/>
    <cellStyle name="Comma [0] 8" xfId="1593"/>
    <cellStyle name="Comma [0] 9" xfId="1594"/>
    <cellStyle name="Comma [00]" xfId="1595"/>
    <cellStyle name="Comma [00] 10" xfId="1596"/>
    <cellStyle name="Comma [00] 11" xfId="1597"/>
    <cellStyle name="Comma [00] 12" xfId="1598"/>
    <cellStyle name="Comma [00] 13" xfId="1599"/>
    <cellStyle name="Comma [00] 14" xfId="1600"/>
    <cellStyle name="Comma [00] 15" xfId="1601"/>
    <cellStyle name="Comma [00] 16" xfId="1602"/>
    <cellStyle name="Comma [00] 2" xfId="1603"/>
    <cellStyle name="Comma [00] 3" xfId="1604"/>
    <cellStyle name="Comma [00] 4" xfId="1605"/>
    <cellStyle name="Comma [00] 5" xfId="1606"/>
    <cellStyle name="Comma [00] 6" xfId="1607"/>
    <cellStyle name="Comma [00] 7" xfId="1608"/>
    <cellStyle name="Comma [00] 8" xfId="1609"/>
    <cellStyle name="Comma [00] 9" xfId="1610"/>
    <cellStyle name="Comma 0.0" xfId="1611"/>
    <cellStyle name="Comma 0.0%" xfId="1612"/>
    <cellStyle name="Comma 0.00" xfId="1613"/>
    <cellStyle name="Comma 0.00%" xfId="1614"/>
    <cellStyle name="Comma 0.000" xfId="1615"/>
    <cellStyle name="Comma 0.000%" xfId="1616"/>
    <cellStyle name="Comma 10" xfId="1617"/>
    <cellStyle name="Comma 10 10" xfId="1618"/>
    <cellStyle name="Comma 10 2" xfId="1619"/>
    <cellStyle name="Comma 10 2 2" xfId="1620"/>
    <cellStyle name="Comma 10 2 3" xfId="4265"/>
    <cellStyle name="Comma 10 3" xfId="1621"/>
    <cellStyle name="Comma 10 3 2" xfId="1622"/>
    <cellStyle name="Comma 10 3 3 2" xfId="1623"/>
    <cellStyle name="Comma 11" xfId="1624"/>
    <cellStyle name="Comma 11 2" xfId="1625"/>
    <cellStyle name="Comma 11 3" xfId="1626"/>
    <cellStyle name="Comma 11 3 2" xfId="1627"/>
    <cellStyle name="Comma 11 3 3" xfId="1628"/>
    <cellStyle name="Comma 12" xfId="1629"/>
    <cellStyle name="Comma 12 2" xfId="1630"/>
    <cellStyle name="Comma 12 3" xfId="1631"/>
    <cellStyle name="Comma 13" xfId="1632"/>
    <cellStyle name="Comma 13 2" xfId="1633"/>
    <cellStyle name="Comma 13 2 2" xfId="1634"/>
    <cellStyle name="Comma 13 2 2 2" xfId="1635"/>
    <cellStyle name="Comma 13 2 2 2 2" xfId="1636"/>
    <cellStyle name="Comma 13 2 2 2 3" xfId="1637"/>
    <cellStyle name="Comma 13 2 2 3" xfId="1638"/>
    <cellStyle name="Comma 13 2 2 4" xfId="1639"/>
    <cellStyle name="Comma 13 2 2 5" xfId="1640"/>
    <cellStyle name="Comma 13 2 3" xfId="1641"/>
    <cellStyle name="Comma 13 2 3 2" xfId="1642"/>
    <cellStyle name="Comma 13 2 4" xfId="1643"/>
    <cellStyle name="Comma 13 2 5" xfId="1644"/>
    <cellStyle name="Comma 13 3" xfId="1645"/>
    <cellStyle name="Comma 13 4" xfId="1646"/>
    <cellStyle name="Comma 14" xfId="1647"/>
    <cellStyle name="Comma 14 2" xfId="1648"/>
    <cellStyle name="Comma 14 2 2" xfId="1649"/>
    <cellStyle name="Comma 14 3" xfId="1650"/>
    <cellStyle name="Comma 15" xfId="1651"/>
    <cellStyle name="Comma 15 2" xfId="1652"/>
    <cellStyle name="Comma 15 3" xfId="1653"/>
    <cellStyle name="Comma 16" xfId="1654"/>
    <cellStyle name="Comma 16 2" xfId="1655"/>
    <cellStyle name="Comma 16 3" xfId="1656"/>
    <cellStyle name="Comma 16 3 2" xfId="1657"/>
    <cellStyle name="Comma 16 3 2 2" xfId="1658"/>
    <cellStyle name="Comma 16 3 3" xfId="1659"/>
    <cellStyle name="Comma 16 3 3 2" xfId="1660"/>
    <cellStyle name="Comma 16 3 4" xfId="1661"/>
    <cellStyle name="Comma 17" xfId="1662"/>
    <cellStyle name="Comma 17 2" xfId="1663"/>
    <cellStyle name="Comma 17 3" xfId="1664"/>
    <cellStyle name="Comma 17 4" xfId="1665"/>
    <cellStyle name="Comma 18" xfId="1666"/>
    <cellStyle name="Comma 18 2" xfId="1667"/>
    <cellStyle name="Comma 18 3" xfId="1668"/>
    <cellStyle name="Comma 19" xfId="1669"/>
    <cellStyle name="Comma 19 2" xfId="1670"/>
    <cellStyle name="Comma 2" xfId="5"/>
    <cellStyle name="Comma 2 10" xfId="1671"/>
    <cellStyle name="Comma 2 11" xfId="1672"/>
    <cellStyle name="Comma 2 12" xfId="1673"/>
    <cellStyle name="Comma 2 13" xfId="1674"/>
    <cellStyle name="Comma 2 14" xfId="1675"/>
    <cellStyle name="Comma 2 15" xfId="1676"/>
    <cellStyle name="Comma 2 16" xfId="1677"/>
    <cellStyle name="Comma 2 17" xfId="1678"/>
    <cellStyle name="Comma 2 18" xfId="1679"/>
    <cellStyle name="Comma 2 19" xfId="1680"/>
    <cellStyle name="Comma 2 2" xfId="1681"/>
    <cellStyle name="Comma 2 2 10" xfId="1682"/>
    <cellStyle name="Comma 2 2 11" xfId="1683"/>
    <cellStyle name="Comma 2 2 12" xfId="1684"/>
    <cellStyle name="Comma 2 2 13" xfId="1685"/>
    <cellStyle name="Comma 2 2 14" xfId="1686"/>
    <cellStyle name="Comma 2 2 15" xfId="1687"/>
    <cellStyle name="Comma 2 2 16" xfId="1688"/>
    <cellStyle name="Comma 2 2 17" xfId="1689"/>
    <cellStyle name="Comma 2 2 18" xfId="1690"/>
    <cellStyle name="Comma 2 2 19" xfId="1691"/>
    <cellStyle name="Comma 2 2 2" xfId="1692"/>
    <cellStyle name="Comma 2 2 2 10" xfId="1693"/>
    <cellStyle name="Comma 2 2 2 11" xfId="1694"/>
    <cellStyle name="Comma 2 2 2 12" xfId="1695"/>
    <cellStyle name="Comma 2 2 2 13" xfId="1696"/>
    <cellStyle name="Comma 2 2 2 14" xfId="1697"/>
    <cellStyle name="Comma 2 2 2 15" xfId="1698"/>
    <cellStyle name="Comma 2 2 2 16" xfId="1699"/>
    <cellStyle name="Comma 2 2 2 17" xfId="1700"/>
    <cellStyle name="Comma 2 2 2 18" xfId="1701"/>
    <cellStyle name="Comma 2 2 2 19" xfId="1702"/>
    <cellStyle name="Comma 2 2 2 2" xfId="1703"/>
    <cellStyle name="Comma 2 2 2 2 2" xfId="1704"/>
    <cellStyle name="Comma 2 2 2 20" xfId="1705"/>
    <cellStyle name="Comma 2 2 2 21" xfId="1706"/>
    <cellStyle name="Comma 2 2 2 22" xfId="1707"/>
    <cellStyle name="Comma 2 2 2 23" xfId="1708"/>
    <cellStyle name="Comma 2 2 2 24" xfId="1709"/>
    <cellStyle name="Comma 2 2 2 3" xfId="1710"/>
    <cellStyle name="Comma 2 2 2 4" xfId="1711"/>
    <cellStyle name="Comma 2 2 2 5" xfId="1712"/>
    <cellStyle name="Comma 2 2 2 6" xfId="1713"/>
    <cellStyle name="Comma 2 2 2 7" xfId="1714"/>
    <cellStyle name="Comma 2 2 2 8" xfId="1715"/>
    <cellStyle name="Comma 2 2 2 9" xfId="1716"/>
    <cellStyle name="Comma 2 2 20" xfId="1717"/>
    <cellStyle name="Comma 2 2 21" xfId="1718"/>
    <cellStyle name="Comma 2 2 22" xfId="1719"/>
    <cellStyle name="Comma 2 2 23" xfId="1720"/>
    <cellStyle name="Comma 2 2 24" xfId="1721"/>
    <cellStyle name="Comma 2 2 24 2" xfId="1722"/>
    <cellStyle name="Comma 2 2 25" xfId="1723"/>
    <cellStyle name="Comma 2 2 3" xfId="1724"/>
    <cellStyle name="Comma 2 2 3 2" xfId="1725"/>
    <cellStyle name="Comma 2 2 4" xfId="1726"/>
    <cellStyle name="Comma 2 2 5" xfId="1727"/>
    <cellStyle name="Comma 2 2 6" xfId="1728"/>
    <cellStyle name="Comma 2 2 7" xfId="1729"/>
    <cellStyle name="Comma 2 2 8" xfId="1730"/>
    <cellStyle name="Comma 2 2 9" xfId="1731"/>
    <cellStyle name="Comma 2 2_05-12  KH trung han 2016-2020 - Liem Thinh edited" xfId="1732"/>
    <cellStyle name="Comma 2 20" xfId="1733"/>
    <cellStyle name="Comma 2 21" xfId="1734"/>
    <cellStyle name="Comma 2 22" xfId="1735"/>
    <cellStyle name="Comma 2 23" xfId="1736"/>
    <cellStyle name="Comma 2 24" xfId="1737"/>
    <cellStyle name="Comma 2 25" xfId="1738"/>
    <cellStyle name="Comma 2 26" xfId="1739"/>
    <cellStyle name="Comma 2 26 2" xfId="1740"/>
    <cellStyle name="Comma 2 27" xfId="1741"/>
    <cellStyle name="Comma 2 3" xfId="1742"/>
    <cellStyle name="Comma 2 3 2" xfId="1743"/>
    <cellStyle name="Comma 2 3 2 2" xfId="1744"/>
    <cellStyle name="Comma 2 3 2 3" xfId="1745"/>
    <cellStyle name="Comma 2 3 3" xfId="1746"/>
    <cellStyle name="Comma 2 4" xfId="1747"/>
    <cellStyle name="Comma 2 4 2" xfId="1748"/>
    <cellStyle name="Comma 2 5" xfId="1749"/>
    <cellStyle name="Comma 2 5 2" xfId="1750"/>
    <cellStyle name="Comma 2 5 3" xfId="1751"/>
    <cellStyle name="Comma 2 6" xfId="1752"/>
    <cellStyle name="Comma 2 7" xfId="1753"/>
    <cellStyle name="Comma 2 8" xfId="1754"/>
    <cellStyle name="Comma 2 9" xfId="1755"/>
    <cellStyle name="Comma 2_05-12  KH trung han 2016-2020 - Liem Thinh edited" xfId="1756"/>
    <cellStyle name="Comma 20" xfId="1757"/>
    <cellStyle name="Comma 20 2" xfId="1758"/>
    <cellStyle name="Comma 20 3" xfId="1759"/>
    <cellStyle name="Comma 21" xfId="1760"/>
    <cellStyle name="Comma 21 2" xfId="1761"/>
    <cellStyle name="Comma 21 2 2" xfId="4264"/>
    <cellStyle name="Comma 21 3" xfId="1762"/>
    <cellStyle name="Comma 22" xfId="1763"/>
    <cellStyle name="Comma 22 2" xfId="1764"/>
    <cellStyle name="Comma 22 3" xfId="1765"/>
    <cellStyle name="Comma 23" xfId="1766"/>
    <cellStyle name="Comma 23 2" xfId="1767"/>
    <cellStyle name="Comma 23 3" xfId="1768"/>
    <cellStyle name="Comma 24" xfId="1769"/>
    <cellStyle name="Comma 24 2" xfId="1770"/>
    <cellStyle name="Comma 25" xfId="1771"/>
    <cellStyle name="Comma 25 2" xfId="1772"/>
    <cellStyle name="Comma 26" xfId="1773"/>
    <cellStyle name="Comma 26 2" xfId="1774"/>
    <cellStyle name="Comma 27" xfId="1775"/>
    <cellStyle name="Comma 27 2" xfId="1776"/>
    <cellStyle name="Comma 28" xfId="1777"/>
    <cellStyle name="Comma 28 2" xfId="1778"/>
    <cellStyle name="Comma 29" xfId="1779"/>
    <cellStyle name="Comma 29 2" xfId="1780"/>
    <cellStyle name="Comma 3" xfId="6"/>
    <cellStyle name="Comma 3 2" xfId="1781"/>
    <cellStyle name="Comma 3 2 10" xfId="1782"/>
    <cellStyle name="Comma 3 2 11" xfId="1783"/>
    <cellStyle name="Comma 3 2 12" xfId="1784"/>
    <cellStyle name="Comma 3 2 13" xfId="1785"/>
    <cellStyle name="Comma 3 2 14" xfId="1786"/>
    <cellStyle name="Comma 3 2 15" xfId="1787"/>
    <cellStyle name="Comma 3 2 2" xfId="1788"/>
    <cellStyle name="Comma 3 2 2 2" xfId="1789"/>
    <cellStyle name="Comma 3 2 2 3" xfId="1790"/>
    <cellStyle name="Comma 3 2 3" xfId="1791"/>
    <cellStyle name="Comma 3 2 3 2" xfId="1792"/>
    <cellStyle name="Comma 3 2 3 3" xfId="1793"/>
    <cellStyle name="Comma 3 2 4" xfId="1794"/>
    <cellStyle name="Comma 3 2 5" xfId="1795"/>
    <cellStyle name="Comma 3 2 6" xfId="1796"/>
    <cellStyle name="Comma 3 2 7" xfId="1797"/>
    <cellStyle name="Comma 3 2 8" xfId="1798"/>
    <cellStyle name="Comma 3 2 9" xfId="1799"/>
    <cellStyle name="Comma 3 3" xfId="1800"/>
    <cellStyle name="Comma 3 3 2" xfId="1801"/>
    <cellStyle name="Comma 3 3 3" xfId="1802"/>
    <cellStyle name="Comma 3 4" xfId="1803"/>
    <cellStyle name="Comma 3 4 2" xfId="1804"/>
    <cellStyle name="Comma 3 4 3" xfId="1805"/>
    <cellStyle name="Comma 3 5" xfId="1806"/>
    <cellStyle name="Comma 3 5 2" xfId="1807"/>
    <cellStyle name="Comma 3 6" xfId="1808"/>
    <cellStyle name="Comma 3 6 2" xfId="1809"/>
    <cellStyle name="Comma 3_Biểu 14 - KH2015 dự án ODA" xfId="1810"/>
    <cellStyle name="Comma 30" xfId="1811"/>
    <cellStyle name="Comma 30 2" xfId="1812"/>
    <cellStyle name="Comma 31" xfId="1813"/>
    <cellStyle name="Comma 31 2" xfId="1814"/>
    <cellStyle name="Comma 32" xfId="1815"/>
    <cellStyle name="Comma 32 2" xfId="1816"/>
    <cellStyle name="Comma 32 2 2" xfId="1817"/>
    <cellStyle name="Comma 32 3" xfId="1818"/>
    <cellStyle name="Comma 33" xfId="1819"/>
    <cellStyle name="Comma 33 2" xfId="1820"/>
    <cellStyle name="Comma 34" xfId="1821"/>
    <cellStyle name="Comma 34 2" xfId="1822"/>
    <cellStyle name="Comma 35" xfId="1823"/>
    <cellStyle name="Comma 35 2" xfId="1824"/>
    <cellStyle name="Comma 35 3" xfId="1825"/>
    <cellStyle name="Comma 35 3 2" xfId="1826"/>
    <cellStyle name="Comma 35 4" xfId="1827"/>
    <cellStyle name="Comma 35 4 2" xfId="1828"/>
    <cellStyle name="Comma 36" xfId="1829"/>
    <cellStyle name="Comma 36 2" xfId="1830"/>
    <cellStyle name="Comma 37" xfId="1831"/>
    <cellStyle name="Comma 37 2" xfId="1832"/>
    <cellStyle name="Comma 38" xfId="1833"/>
    <cellStyle name="Comma 39" xfId="1834"/>
    <cellStyle name="Comma 39 2" xfId="1835"/>
    <cellStyle name="Comma 4" xfId="7"/>
    <cellStyle name="Comma 4 10" xfId="1836"/>
    <cellStyle name="Comma 4 11" xfId="1837"/>
    <cellStyle name="Comma 4 12" xfId="1838"/>
    <cellStyle name="Comma 4 13" xfId="1839"/>
    <cellStyle name="Comma 4 14" xfId="1840"/>
    <cellStyle name="Comma 4 15" xfId="1841"/>
    <cellStyle name="Comma 4 16" xfId="1842"/>
    <cellStyle name="Comma 4 17" xfId="1843"/>
    <cellStyle name="Comma 4 18" xfId="1844"/>
    <cellStyle name="Comma 4 19" xfId="1845"/>
    <cellStyle name="Comma 4 2" xfId="1846"/>
    <cellStyle name="Comma 4 2 2" xfId="1847"/>
    <cellStyle name="Comma 4 3" xfId="1848"/>
    <cellStyle name="Comma 4 3 2" xfId="1849"/>
    <cellStyle name="Comma 4 3 2 2" xfId="1850"/>
    <cellStyle name="Comma 4 3 3" xfId="1851"/>
    <cellStyle name="Comma 4 4" xfId="1852"/>
    <cellStyle name="Comma 4 4 2" xfId="1853"/>
    <cellStyle name="Comma 4 4 3" xfId="1854"/>
    <cellStyle name="Comma 4 4 4" xfId="1855"/>
    <cellStyle name="Comma 4 5" xfId="1856"/>
    <cellStyle name="Comma 4 6" xfId="1857"/>
    <cellStyle name="Comma 4 7" xfId="1858"/>
    <cellStyle name="Comma 4 8" xfId="1859"/>
    <cellStyle name="Comma 4 9" xfId="1860"/>
    <cellStyle name="Comma 4_THEO DOI THUC HIEN (GỐC 1)" xfId="1861"/>
    <cellStyle name="Comma 40" xfId="1862"/>
    <cellStyle name="Comma 40 2" xfId="1863"/>
    <cellStyle name="Comma 41" xfId="1864"/>
    <cellStyle name="Comma 42" xfId="1865"/>
    <cellStyle name="Comma 43" xfId="1866"/>
    <cellStyle name="Comma 44" xfId="1867"/>
    <cellStyle name="Comma 45" xfId="1868"/>
    <cellStyle name="Comma 46" xfId="1869"/>
    <cellStyle name="Comma 47" xfId="1870"/>
    <cellStyle name="Comma 48" xfId="1871"/>
    <cellStyle name="Comma 49" xfId="1872"/>
    <cellStyle name="Comma 5" xfId="1873"/>
    <cellStyle name="Comma 5 10" xfId="1874"/>
    <cellStyle name="Comma 5 11" xfId="1875"/>
    <cellStyle name="Comma 5 12" xfId="1876"/>
    <cellStyle name="Comma 5 13" xfId="1877"/>
    <cellStyle name="Comma 5 14" xfId="1878"/>
    <cellStyle name="Comma 5 15" xfId="1879"/>
    <cellStyle name="Comma 5 16" xfId="1880"/>
    <cellStyle name="Comma 5 17" xfId="1881"/>
    <cellStyle name="Comma 5 17 2" xfId="1882"/>
    <cellStyle name="Comma 5 18" xfId="1883"/>
    <cellStyle name="Comma 5 19" xfId="1884"/>
    <cellStyle name="Comma 5 2" xfId="1885"/>
    <cellStyle name="Comma 5 2 2" xfId="1886"/>
    <cellStyle name="Comma 5 20" xfId="1887"/>
    <cellStyle name="Comma 5 3" xfId="1888"/>
    <cellStyle name="Comma 5 3 2" xfId="1889"/>
    <cellStyle name="Comma 5 4" xfId="1890"/>
    <cellStyle name="Comma 5 4 2" xfId="1891"/>
    <cellStyle name="Comma 5 5" xfId="1892"/>
    <cellStyle name="Comma 5 5 2" xfId="1893"/>
    <cellStyle name="Comma 5 6" xfId="1894"/>
    <cellStyle name="Comma 5 7" xfId="1895"/>
    <cellStyle name="Comma 5 8" xfId="1896"/>
    <cellStyle name="Comma 5 9" xfId="1897"/>
    <cellStyle name="Comma 5_05-12  KH trung han 2016-2020 - Liem Thinh edited" xfId="1898"/>
    <cellStyle name="Comma 50" xfId="1899"/>
    <cellStyle name="Comma 50 2" xfId="1900"/>
    <cellStyle name="Comma 51" xfId="1901"/>
    <cellStyle name="Comma 51 2" xfId="1902"/>
    <cellStyle name="Comma 52" xfId="1903"/>
    <cellStyle name="Comma 6" xfId="8"/>
    <cellStyle name="Comma 6 2" xfId="1904"/>
    <cellStyle name="Comma 6 2 2" xfId="1905"/>
    <cellStyle name="Comma 6 3" xfId="1906"/>
    <cellStyle name="Comma 6 4" xfId="1907"/>
    <cellStyle name="Comma 7" xfId="9"/>
    <cellStyle name="Comma 7 2" xfId="1908"/>
    <cellStyle name="Comma 7 3" xfId="1909"/>
    <cellStyle name="Comma 7 3 2" xfId="1910"/>
    <cellStyle name="Comma 7_20131129 Nhu cau 2014_TPCP ODA (co hoan ung)" xfId="1911"/>
    <cellStyle name="Comma 8" xfId="1912"/>
    <cellStyle name="Comma 8 2" xfId="1913"/>
    <cellStyle name="Comma 8 2 2" xfId="1914"/>
    <cellStyle name="Comma 8 3" xfId="1915"/>
    <cellStyle name="Comma 8 4" xfId="1916"/>
    <cellStyle name="Comma 9" xfId="1917"/>
    <cellStyle name="Comma 9 2" xfId="1918"/>
    <cellStyle name="Comma 9 2 2" xfId="1919"/>
    <cellStyle name="Comma 9 2 3" xfId="1920"/>
    <cellStyle name="Comma 9 3" xfId="1921"/>
    <cellStyle name="Comma 9 3 2" xfId="1922"/>
    <cellStyle name="Comma 9 4" xfId="1923"/>
    <cellStyle name="Comma 9 5" xfId="1924"/>
    <cellStyle name="comma zerodec" xfId="1925"/>
    <cellStyle name="Comma0" xfId="1926"/>
    <cellStyle name="Comma0 10" xfId="1927"/>
    <cellStyle name="Comma0 11" xfId="1928"/>
    <cellStyle name="Comma0 12" xfId="1929"/>
    <cellStyle name="Comma0 13" xfId="1930"/>
    <cellStyle name="Comma0 14" xfId="1931"/>
    <cellStyle name="Comma0 15" xfId="1932"/>
    <cellStyle name="Comma0 16" xfId="1933"/>
    <cellStyle name="Comma0 2" xfId="1934"/>
    <cellStyle name="Comma0 2 2" xfId="1935"/>
    <cellStyle name="Comma0 3" xfId="1936"/>
    <cellStyle name="Comma0 4" xfId="1937"/>
    <cellStyle name="Comma0 5" xfId="1938"/>
    <cellStyle name="Comma0 6" xfId="1939"/>
    <cellStyle name="Comma0 7" xfId="1940"/>
    <cellStyle name="Comma0 8" xfId="1941"/>
    <cellStyle name="Comma0 9" xfId="1942"/>
    <cellStyle name="Company Name" xfId="1943"/>
    <cellStyle name="cong" xfId="1944"/>
    <cellStyle name="Copied" xfId="1945"/>
    <cellStyle name="Co聭ma_Sheet1" xfId="1946"/>
    <cellStyle name="CR Comma" xfId="1947"/>
    <cellStyle name="CR Currency" xfId="1948"/>
    <cellStyle name="Credit" xfId="1949"/>
    <cellStyle name="Credit subtotal" xfId="1950"/>
    <cellStyle name="Credit Total" xfId="1951"/>
    <cellStyle name="Cࡵrrency_Sheet1_PRODUCTĠ" xfId="1952"/>
    <cellStyle name="Curråncy [0]_FCST_RESULTS" xfId="1953"/>
    <cellStyle name="Currency %" xfId="1954"/>
    <cellStyle name="Currency % 10" xfId="1955"/>
    <cellStyle name="Currency % 11" xfId="1956"/>
    <cellStyle name="Currency % 12" xfId="1957"/>
    <cellStyle name="Currency % 13" xfId="1958"/>
    <cellStyle name="Currency % 14" xfId="1959"/>
    <cellStyle name="Currency % 15" xfId="1960"/>
    <cellStyle name="Currency % 2" xfId="1961"/>
    <cellStyle name="Currency % 3" xfId="1962"/>
    <cellStyle name="Currency % 4" xfId="1963"/>
    <cellStyle name="Currency % 5" xfId="1964"/>
    <cellStyle name="Currency % 6" xfId="1965"/>
    <cellStyle name="Currency % 7" xfId="1966"/>
    <cellStyle name="Currency % 8" xfId="1967"/>
    <cellStyle name="Currency % 9" xfId="1968"/>
    <cellStyle name="Currency %_05-12  KH trung han 2016-2020 - Liem Thinh edited" xfId="1969"/>
    <cellStyle name="Currency [0]ßmud plant bolted_RESULTS" xfId="1970"/>
    <cellStyle name="Currency [00]" xfId="1971"/>
    <cellStyle name="Currency [00] 10" xfId="1972"/>
    <cellStyle name="Currency [00] 11" xfId="1973"/>
    <cellStyle name="Currency [00] 12" xfId="1974"/>
    <cellStyle name="Currency [00] 13" xfId="1975"/>
    <cellStyle name="Currency [00] 14" xfId="1976"/>
    <cellStyle name="Currency [00] 15" xfId="1977"/>
    <cellStyle name="Currency [00] 16" xfId="1978"/>
    <cellStyle name="Currency [00] 2" xfId="1979"/>
    <cellStyle name="Currency [00] 3" xfId="1980"/>
    <cellStyle name="Currency [00] 4" xfId="1981"/>
    <cellStyle name="Currency [00] 5" xfId="1982"/>
    <cellStyle name="Currency [00] 6" xfId="1983"/>
    <cellStyle name="Currency [00] 7" xfId="1984"/>
    <cellStyle name="Currency [00] 8" xfId="1985"/>
    <cellStyle name="Currency [00] 9" xfId="1986"/>
    <cellStyle name="Currency 0.0" xfId="1987"/>
    <cellStyle name="Currency 0.0%" xfId="1988"/>
    <cellStyle name="Currency 0.0_05-12  KH trung han 2016-2020 - Liem Thinh edited" xfId="1989"/>
    <cellStyle name="Currency 0.00" xfId="1990"/>
    <cellStyle name="Currency 0.00%" xfId="1991"/>
    <cellStyle name="Currency 0.00_05-12  KH trung han 2016-2020 - Liem Thinh edited" xfId="1992"/>
    <cellStyle name="Currency 0.000" xfId="1993"/>
    <cellStyle name="Currency 0.000%" xfId="1994"/>
    <cellStyle name="Currency 0.000_05-12  KH trung han 2016-2020 - Liem Thinh edited" xfId="1995"/>
    <cellStyle name="Currency 2" xfId="1996"/>
    <cellStyle name="Currency 2 10" xfId="1997"/>
    <cellStyle name="Currency 2 11" xfId="1998"/>
    <cellStyle name="Currency 2 12" xfId="1999"/>
    <cellStyle name="Currency 2 13" xfId="2000"/>
    <cellStyle name="Currency 2 14" xfId="2001"/>
    <cellStyle name="Currency 2 15" xfId="2002"/>
    <cellStyle name="Currency 2 16" xfId="2003"/>
    <cellStyle name="Currency 2 2" xfId="2004"/>
    <cellStyle name="Currency 2 3" xfId="2005"/>
    <cellStyle name="Currency 2 4" xfId="2006"/>
    <cellStyle name="Currency 2 5" xfId="2007"/>
    <cellStyle name="Currency 2 6" xfId="2008"/>
    <cellStyle name="Currency 2 7" xfId="2009"/>
    <cellStyle name="Currency 2 8" xfId="2010"/>
    <cellStyle name="Currency 2 9" xfId="2011"/>
    <cellStyle name="Currency![0]_FCSt (2)" xfId="2012"/>
    <cellStyle name="Currency0" xfId="2013"/>
    <cellStyle name="Currency0 10" xfId="2014"/>
    <cellStyle name="Currency0 11" xfId="2015"/>
    <cellStyle name="Currency0 12" xfId="2016"/>
    <cellStyle name="Currency0 13" xfId="2017"/>
    <cellStyle name="Currency0 14" xfId="2018"/>
    <cellStyle name="Currency0 15" xfId="2019"/>
    <cellStyle name="Currency0 16" xfId="2020"/>
    <cellStyle name="Currency0 2" xfId="2021"/>
    <cellStyle name="Currency0 2 2" xfId="2022"/>
    <cellStyle name="Currency0 3" xfId="2023"/>
    <cellStyle name="Currency0 4" xfId="2024"/>
    <cellStyle name="Currency0 5" xfId="2025"/>
    <cellStyle name="Currency0 6" xfId="2026"/>
    <cellStyle name="Currency0 7" xfId="2027"/>
    <cellStyle name="Currency0 8" xfId="2028"/>
    <cellStyle name="Currency0 9" xfId="2029"/>
    <cellStyle name="Currency1" xfId="2030"/>
    <cellStyle name="Currency1 10" xfId="2031"/>
    <cellStyle name="Currency1 11" xfId="2032"/>
    <cellStyle name="Currency1 12" xfId="2033"/>
    <cellStyle name="Currency1 13" xfId="2034"/>
    <cellStyle name="Currency1 14" xfId="2035"/>
    <cellStyle name="Currency1 15" xfId="2036"/>
    <cellStyle name="Currency1 16" xfId="2037"/>
    <cellStyle name="Currency1 2" xfId="2038"/>
    <cellStyle name="Currency1 2 2" xfId="2039"/>
    <cellStyle name="Currency1 3" xfId="2040"/>
    <cellStyle name="Currency1 4" xfId="2041"/>
    <cellStyle name="Currency1 5" xfId="2042"/>
    <cellStyle name="Currency1 6" xfId="2043"/>
    <cellStyle name="Currency1 7" xfId="2044"/>
    <cellStyle name="Currency1 8" xfId="2045"/>
    <cellStyle name="Currency1 9" xfId="2046"/>
    <cellStyle name="D1" xfId="2050"/>
    <cellStyle name="Date" xfId="2051"/>
    <cellStyle name="Date 10" xfId="2052"/>
    <cellStyle name="Date 11" xfId="2053"/>
    <cellStyle name="Date 12" xfId="2054"/>
    <cellStyle name="Date 13" xfId="2055"/>
    <cellStyle name="Date 14" xfId="2056"/>
    <cellStyle name="Date 15" xfId="2057"/>
    <cellStyle name="Date 16" xfId="2058"/>
    <cellStyle name="Date 2" xfId="2059"/>
    <cellStyle name="Date 2 2" xfId="2060"/>
    <cellStyle name="Date 3" xfId="2061"/>
    <cellStyle name="Date 4" xfId="2062"/>
    <cellStyle name="Date 5" xfId="2063"/>
    <cellStyle name="Date 6" xfId="2064"/>
    <cellStyle name="Date 7" xfId="2065"/>
    <cellStyle name="Date 8" xfId="2066"/>
    <cellStyle name="Date 9" xfId="2067"/>
    <cellStyle name="Date Short" xfId="2068"/>
    <cellStyle name="Date Short 2" xfId="2069"/>
    <cellStyle name="Date_Book1" xfId="2070"/>
    <cellStyle name="Dấu_phảy 2" xfId="2072"/>
    <cellStyle name="DAUDE" xfId="2071"/>
    <cellStyle name="Debit" xfId="2073"/>
    <cellStyle name="Debit subtotal" xfId="2074"/>
    <cellStyle name="Debit Total" xfId="2075"/>
    <cellStyle name="DELTA" xfId="2076"/>
    <cellStyle name="DELTA 10" xfId="2077"/>
    <cellStyle name="DELTA 11" xfId="2078"/>
    <cellStyle name="DELTA 12" xfId="2079"/>
    <cellStyle name="DELTA 13" xfId="2080"/>
    <cellStyle name="DELTA 14" xfId="2081"/>
    <cellStyle name="DELTA 15" xfId="2082"/>
    <cellStyle name="DELTA 2" xfId="2083"/>
    <cellStyle name="DELTA 3" xfId="2084"/>
    <cellStyle name="DELTA 4" xfId="2085"/>
    <cellStyle name="DELTA 5" xfId="2086"/>
    <cellStyle name="DELTA 6" xfId="2087"/>
    <cellStyle name="DELTA 7" xfId="2088"/>
    <cellStyle name="DELTA 8" xfId="2089"/>
    <cellStyle name="DELTA 9" xfId="2090"/>
    <cellStyle name="Dezimal [0]_35ERI8T2gbIEMixb4v26icuOo" xfId="2091"/>
    <cellStyle name="Dezimal_35ERI8T2gbIEMixb4v26icuOo" xfId="2092"/>
    <cellStyle name="Dg" xfId="2093"/>
    <cellStyle name="Dgia" xfId="2094"/>
    <cellStyle name="Dgia 2" xfId="2095"/>
    <cellStyle name="Dollar (zero dec)" xfId="2096"/>
    <cellStyle name="Dollar (zero dec) 10" xfId="2097"/>
    <cellStyle name="Dollar (zero dec) 11" xfId="2098"/>
    <cellStyle name="Dollar (zero dec) 12" xfId="2099"/>
    <cellStyle name="Dollar (zero dec) 13" xfId="2100"/>
    <cellStyle name="Dollar (zero dec) 14" xfId="2101"/>
    <cellStyle name="Dollar (zero dec) 15" xfId="2102"/>
    <cellStyle name="Dollar (zero dec) 16" xfId="2103"/>
    <cellStyle name="Dollar (zero dec) 2" xfId="2104"/>
    <cellStyle name="Dollar (zero dec) 2 2" xfId="2105"/>
    <cellStyle name="Dollar (zero dec) 3" xfId="2106"/>
    <cellStyle name="Dollar (zero dec) 4" xfId="2107"/>
    <cellStyle name="Dollar (zero dec) 5" xfId="2108"/>
    <cellStyle name="Dollar (zero dec) 6" xfId="2109"/>
    <cellStyle name="Dollar (zero dec) 7" xfId="2110"/>
    <cellStyle name="Dollar (zero dec) 8" xfId="2111"/>
    <cellStyle name="Dollar (zero dec) 9" xfId="2112"/>
    <cellStyle name="Don gia" xfId="2113"/>
    <cellStyle name="Dziesi?tny [0]_Invoices2001Slovakia" xfId="2114"/>
    <cellStyle name="Dziesi?tny_Invoices2001Slovakia" xfId="2115"/>
    <cellStyle name="Dziesietny [0]_Invoices2001Slovakia" xfId="2116"/>
    <cellStyle name="Dziesiętny [0]_Invoices2001Slovakia" xfId="2117"/>
    <cellStyle name="Dziesietny [0]_Invoices2001Slovakia 2" xfId="2118"/>
    <cellStyle name="Dziesiętny [0]_Invoices2001Slovakia 2" xfId="2119"/>
    <cellStyle name="Dziesietny [0]_Invoices2001Slovakia 3" xfId="2120"/>
    <cellStyle name="Dziesiętny [0]_Invoices2001Slovakia 3" xfId="2121"/>
    <cellStyle name="Dziesietny [0]_Invoices2001Slovakia 4" xfId="2122"/>
    <cellStyle name="Dziesiętny [0]_Invoices2001Slovakia 4" xfId="2123"/>
    <cellStyle name="Dziesietny [0]_Invoices2001Slovakia 5" xfId="2124"/>
    <cellStyle name="Dziesiętny [0]_Invoices2001Slovakia 5" xfId="2125"/>
    <cellStyle name="Dziesietny [0]_Invoices2001Slovakia 6" xfId="2126"/>
    <cellStyle name="Dziesiętny [0]_Invoices2001Slovakia 6" xfId="2127"/>
    <cellStyle name="Dziesietny [0]_Invoices2001Slovakia 7" xfId="2128"/>
    <cellStyle name="Dziesiętny [0]_Invoices2001Slovakia 7" xfId="2129"/>
    <cellStyle name="Dziesietny [0]_Invoices2001Slovakia_01_Nha so 1_Dien" xfId="2130"/>
    <cellStyle name="Dziesiętny [0]_Invoices2001Slovakia_01_Nha so 1_Dien" xfId="2131"/>
    <cellStyle name="Dziesietny [0]_Invoices2001Slovakia_05-12  KH trung han 2016-2020 - Liem Thinh edited" xfId="2132"/>
    <cellStyle name="Dziesiętny [0]_Invoices2001Slovakia_05-12  KH trung han 2016-2020 - Liem Thinh edited" xfId="2133"/>
    <cellStyle name="Dziesietny [0]_Invoices2001Slovakia_10_Nha so 10_Dien1" xfId="2134"/>
    <cellStyle name="Dziesiętny [0]_Invoices2001Slovakia_10_Nha so 10_Dien1" xfId="2135"/>
    <cellStyle name="Dziesietny [0]_Invoices2001Slovakia_Book1" xfId="2136"/>
    <cellStyle name="Dziesiętny [0]_Invoices2001Slovakia_Book1" xfId="2137"/>
    <cellStyle name="Dziesietny [0]_Invoices2001Slovakia_Book1_1" xfId="2138"/>
    <cellStyle name="Dziesiętny [0]_Invoices2001Slovakia_Book1_1" xfId="2139"/>
    <cellStyle name="Dziesietny [0]_Invoices2001Slovakia_Book1_1_Book1" xfId="2140"/>
    <cellStyle name="Dziesiętny [0]_Invoices2001Slovakia_Book1_1_Book1" xfId="2141"/>
    <cellStyle name="Dziesietny [0]_Invoices2001Slovakia_Book1_2" xfId="2142"/>
    <cellStyle name="Dziesiętny [0]_Invoices2001Slovakia_Book1_2" xfId="2143"/>
    <cellStyle name="Dziesietny [0]_Invoices2001Slovakia_Book1_Nhu cau von ung truoc 2011 Tha h Hoa + Nge An gui TW" xfId="2144"/>
    <cellStyle name="Dziesiętny [0]_Invoices2001Slovakia_Book1_Nhu cau von ung truoc 2011 Tha h Hoa + Nge An gui TW" xfId="2145"/>
    <cellStyle name="Dziesietny [0]_Invoices2001Slovakia_Book1_Tong hop Cac tuyen(9-1-06)" xfId="2146"/>
    <cellStyle name="Dziesiętny [0]_Invoices2001Slovakia_Book1_Tong hop Cac tuyen(9-1-06)" xfId="2147"/>
    <cellStyle name="Dziesietny [0]_Invoices2001Slovakia_Book1_ung truoc 2011 NSTW Thanh Hoa + Nge An gui Thu 12-5" xfId="2148"/>
    <cellStyle name="Dziesiętny [0]_Invoices2001Slovakia_Book1_ung truoc 2011 NSTW Thanh Hoa + Nge An gui Thu 12-5" xfId="2149"/>
    <cellStyle name="Dziesietny [0]_Invoices2001Slovakia_Copy of 05-12  KH trung han 2016-2020 - Liem Thinh edited (1)" xfId="2150"/>
    <cellStyle name="Dziesiętny [0]_Invoices2001Slovakia_Copy of 05-12  KH trung han 2016-2020 - Liem Thinh edited (1)" xfId="2151"/>
    <cellStyle name="Dziesietny [0]_Invoices2001Slovakia_d-uong+TDT" xfId="2152"/>
    <cellStyle name="Dziesiętny [0]_Invoices2001Slovakia_KH TPCP 2016-2020 (tong hop)" xfId="2153"/>
    <cellStyle name="Dziesietny [0]_Invoices2001Slovakia_Nha bao ve(28-7-05)" xfId="2154"/>
    <cellStyle name="Dziesiętny [0]_Invoices2001Slovakia_Nha bao ve(28-7-05)" xfId="2155"/>
    <cellStyle name="Dziesietny [0]_Invoices2001Slovakia_NHA de xe nguyen du" xfId="2156"/>
    <cellStyle name="Dziesiętny [0]_Invoices2001Slovakia_NHA de xe nguyen du" xfId="2157"/>
    <cellStyle name="Dziesietny [0]_Invoices2001Slovakia_Nhalamviec VTC(25-1-05)" xfId="2158"/>
    <cellStyle name="Dziesiętny [0]_Invoices2001Slovakia_Nhalamviec VTC(25-1-05)" xfId="2159"/>
    <cellStyle name="Dziesietny [0]_Invoices2001Slovakia_Nhu cau von ung truoc 2011 Tha h Hoa + Nge An gui TW" xfId="2160"/>
    <cellStyle name="Dziesiętny [0]_Invoices2001Slovakia_TDT KHANH HOA" xfId="2161"/>
    <cellStyle name="Dziesietny [0]_Invoices2001Slovakia_TDT KHANH HOA_Tong hop Cac tuyen(9-1-06)" xfId="2162"/>
    <cellStyle name="Dziesiętny [0]_Invoices2001Slovakia_TDT KHANH HOA_Tong hop Cac tuyen(9-1-06)" xfId="2163"/>
    <cellStyle name="Dziesietny [0]_Invoices2001Slovakia_TDT quangngai" xfId="2164"/>
    <cellStyle name="Dziesiętny [0]_Invoices2001Slovakia_TDT quangngai" xfId="2165"/>
    <cellStyle name="Dziesietny [0]_Invoices2001Slovakia_TMDT(10-5-06)" xfId="2166"/>
    <cellStyle name="Dziesietny_Invoices2001Slovakia" xfId="2167"/>
    <cellStyle name="Dziesiętny_Invoices2001Slovakia" xfId="2168"/>
    <cellStyle name="Dziesietny_Invoices2001Slovakia 2" xfId="2169"/>
    <cellStyle name="Dziesiętny_Invoices2001Slovakia 2" xfId="2170"/>
    <cellStyle name="Dziesietny_Invoices2001Slovakia 3" xfId="2171"/>
    <cellStyle name="Dziesiętny_Invoices2001Slovakia 3" xfId="2172"/>
    <cellStyle name="Dziesietny_Invoices2001Slovakia 4" xfId="2173"/>
    <cellStyle name="Dziesiętny_Invoices2001Slovakia 4" xfId="2174"/>
    <cellStyle name="Dziesietny_Invoices2001Slovakia 5" xfId="2175"/>
    <cellStyle name="Dziesiętny_Invoices2001Slovakia 5" xfId="2176"/>
    <cellStyle name="Dziesietny_Invoices2001Slovakia 6" xfId="2177"/>
    <cellStyle name="Dziesiętny_Invoices2001Slovakia 6" xfId="2178"/>
    <cellStyle name="Dziesietny_Invoices2001Slovakia 7" xfId="2179"/>
    <cellStyle name="Dziesiętny_Invoices2001Slovakia 7" xfId="2180"/>
    <cellStyle name="Dziesietny_Invoices2001Slovakia_01_Nha so 1_Dien" xfId="2181"/>
    <cellStyle name="Dziesiętny_Invoices2001Slovakia_01_Nha so 1_Dien" xfId="2182"/>
    <cellStyle name="Dziesietny_Invoices2001Slovakia_05-12  KH trung han 2016-2020 - Liem Thinh edited" xfId="2183"/>
    <cellStyle name="Dziesiętny_Invoices2001Slovakia_05-12  KH trung han 2016-2020 - Liem Thinh edited" xfId="2184"/>
    <cellStyle name="Dziesietny_Invoices2001Slovakia_10_Nha so 10_Dien1" xfId="2185"/>
    <cellStyle name="Dziesiętny_Invoices2001Slovakia_10_Nha so 10_Dien1" xfId="2186"/>
    <cellStyle name="Dziesietny_Invoices2001Slovakia_Book1" xfId="2187"/>
    <cellStyle name="Dziesiętny_Invoices2001Slovakia_Book1" xfId="2188"/>
    <cellStyle name="Dziesietny_Invoices2001Slovakia_Book1_1" xfId="2189"/>
    <cellStyle name="Dziesiętny_Invoices2001Slovakia_Book1_1" xfId="2190"/>
    <cellStyle name="Dziesietny_Invoices2001Slovakia_Book1_1_Book1" xfId="2191"/>
    <cellStyle name="Dziesiętny_Invoices2001Slovakia_Book1_1_Book1" xfId="2192"/>
    <cellStyle name="Dziesietny_Invoices2001Slovakia_Book1_2" xfId="2193"/>
    <cellStyle name="Dziesiętny_Invoices2001Slovakia_Book1_2" xfId="2194"/>
    <cellStyle name="Dziesietny_Invoices2001Slovakia_Book1_Nhu cau von ung truoc 2011 Tha h Hoa + Nge An gui TW" xfId="2195"/>
    <cellStyle name="Dziesiętny_Invoices2001Slovakia_Book1_Nhu cau von ung truoc 2011 Tha h Hoa + Nge An gui TW" xfId="2196"/>
    <cellStyle name="Dziesietny_Invoices2001Slovakia_Book1_Tong hop Cac tuyen(9-1-06)" xfId="2197"/>
    <cellStyle name="Dziesiętny_Invoices2001Slovakia_Book1_Tong hop Cac tuyen(9-1-06)" xfId="2198"/>
    <cellStyle name="Dziesietny_Invoices2001Slovakia_Book1_ung truoc 2011 NSTW Thanh Hoa + Nge An gui Thu 12-5" xfId="2199"/>
    <cellStyle name="Dziesiętny_Invoices2001Slovakia_Book1_ung truoc 2011 NSTW Thanh Hoa + Nge An gui Thu 12-5" xfId="2200"/>
    <cellStyle name="Dziesietny_Invoices2001Slovakia_Copy of 05-12  KH trung han 2016-2020 - Liem Thinh edited (1)" xfId="2201"/>
    <cellStyle name="Dziesiętny_Invoices2001Slovakia_Copy of 05-12  KH trung han 2016-2020 - Liem Thinh edited (1)" xfId="2202"/>
    <cellStyle name="Dziesietny_Invoices2001Slovakia_d-uong+TDT" xfId="2203"/>
    <cellStyle name="Dziesiętny_Invoices2001Slovakia_KH TPCP 2016-2020 (tong hop)" xfId="2204"/>
    <cellStyle name="Dziesietny_Invoices2001Slovakia_Nha bao ve(28-7-05)" xfId="2205"/>
    <cellStyle name="Dziesiętny_Invoices2001Slovakia_Nha bao ve(28-7-05)" xfId="2206"/>
    <cellStyle name="Dziesietny_Invoices2001Slovakia_NHA de xe nguyen du" xfId="2207"/>
    <cellStyle name="Dziesiętny_Invoices2001Slovakia_NHA de xe nguyen du" xfId="2208"/>
    <cellStyle name="Dziesietny_Invoices2001Slovakia_Nhalamviec VTC(25-1-05)" xfId="2209"/>
    <cellStyle name="Dziesiętny_Invoices2001Slovakia_Nhalamviec VTC(25-1-05)" xfId="2210"/>
    <cellStyle name="Dziesietny_Invoices2001Slovakia_Nhu cau von ung truoc 2011 Tha h Hoa + Nge An gui TW" xfId="2211"/>
    <cellStyle name="Dziesiętny_Invoices2001Slovakia_TDT KHANH HOA" xfId="2212"/>
    <cellStyle name="Dziesietny_Invoices2001Slovakia_TDT KHANH HOA_Tong hop Cac tuyen(9-1-06)" xfId="2213"/>
    <cellStyle name="Dziesiętny_Invoices2001Slovakia_TDT KHANH HOA_Tong hop Cac tuyen(9-1-06)" xfId="2214"/>
    <cellStyle name="Dziesietny_Invoices2001Slovakia_TDT quangngai" xfId="2215"/>
    <cellStyle name="Dziesiętny_Invoices2001Slovakia_TDT quangngai" xfId="2216"/>
    <cellStyle name="Dziesietny_Invoices2001Slovakia_TMDT(10-5-06)" xfId="2217"/>
    <cellStyle name="e" xfId="2218"/>
    <cellStyle name="Enter Currency (0)" xfId="2219"/>
    <cellStyle name="Enter Currency (0) 10" xfId="2220"/>
    <cellStyle name="Enter Currency (0) 11" xfId="2221"/>
    <cellStyle name="Enter Currency (0) 12" xfId="2222"/>
    <cellStyle name="Enter Currency (0) 13" xfId="2223"/>
    <cellStyle name="Enter Currency (0) 14" xfId="2224"/>
    <cellStyle name="Enter Currency (0) 15" xfId="2225"/>
    <cellStyle name="Enter Currency (0) 16" xfId="2226"/>
    <cellStyle name="Enter Currency (0) 2" xfId="2227"/>
    <cellStyle name="Enter Currency (0) 3" xfId="2228"/>
    <cellStyle name="Enter Currency (0) 4" xfId="2229"/>
    <cellStyle name="Enter Currency (0) 5" xfId="2230"/>
    <cellStyle name="Enter Currency (0) 6" xfId="2231"/>
    <cellStyle name="Enter Currency (0) 7" xfId="2232"/>
    <cellStyle name="Enter Currency (0) 8" xfId="2233"/>
    <cellStyle name="Enter Currency (0) 9" xfId="2234"/>
    <cellStyle name="Enter Currency (2)" xfId="2235"/>
    <cellStyle name="Enter Currency (2) 10" xfId="2236"/>
    <cellStyle name="Enter Currency (2) 11" xfId="2237"/>
    <cellStyle name="Enter Currency (2) 12" xfId="2238"/>
    <cellStyle name="Enter Currency (2) 13" xfId="2239"/>
    <cellStyle name="Enter Currency (2) 14" xfId="2240"/>
    <cellStyle name="Enter Currency (2) 15" xfId="2241"/>
    <cellStyle name="Enter Currency (2) 16" xfId="2242"/>
    <cellStyle name="Enter Currency (2) 2" xfId="2243"/>
    <cellStyle name="Enter Currency (2) 3" xfId="2244"/>
    <cellStyle name="Enter Currency (2) 4" xfId="2245"/>
    <cellStyle name="Enter Currency (2) 5" xfId="2246"/>
    <cellStyle name="Enter Currency (2) 6" xfId="2247"/>
    <cellStyle name="Enter Currency (2) 7" xfId="2248"/>
    <cellStyle name="Enter Currency (2) 8" xfId="2249"/>
    <cellStyle name="Enter Currency (2) 9" xfId="2250"/>
    <cellStyle name="Enter Units (0)" xfId="2251"/>
    <cellStyle name="Enter Units (0) 10" xfId="2252"/>
    <cellStyle name="Enter Units (0) 11" xfId="2253"/>
    <cellStyle name="Enter Units (0) 12" xfId="2254"/>
    <cellStyle name="Enter Units (0) 13" xfId="2255"/>
    <cellStyle name="Enter Units (0) 14" xfId="2256"/>
    <cellStyle name="Enter Units (0) 15" xfId="2257"/>
    <cellStyle name="Enter Units (0) 16" xfId="2258"/>
    <cellStyle name="Enter Units (0) 2" xfId="2259"/>
    <cellStyle name="Enter Units (0) 3" xfId="2260"/>
    <cellStyle name="Enter Units (0) 4" xfId="2261"/>
    <cellStyle name="Enter Units (0) 5" xfId="2262"/>
    <cellStyle name="Enter Units (0) 6" xfId="2263"/>
    <cellStyle name="Enter Units (0) 7" xfId="2264"/>
    <cellStyle name="Enter Units (0) 8" xfId="2265"/>
    <cellStyle name="Enter Units (0) 9" xfId="2266"/>
    <cellStyle name="Enter Units (1)" xfId="2267"/>
    <cellStyle name="Enter Units (1) 10" xfId="2268"/>
    <cellStyle name="Enter Units (1) 11" xfId="2269"/>
    <cellStyle name="Enter Units (1) 12" xfId="2270"/>
    <cellStyle name="Enter Units (1) 13" xfId="2271"/>
    <cellStyle name="Enter Units (1) 14" xfId="2272"/>
    <cellStyle name="Enter Units (1) 15" xfId="2273"/>
    <cellStyle name="Enter Units (1) 16" xfId="2274"/>
    <cellStyle name="Enter Units (1) 2" xfId="2275"/>
    <cellStyle name="Enter Units (1) 3" xfId="2276"/>
    <cellStyle name="Enter Units (1) 4" xfId="2277"/>
    <cellStyle name="Enter Units (1) 5" xfId="2278"/>
    <cellStyle name="Enter Units (1) 6" xfId="2279"/>
    <cellStyle name="Enter Units (1) 7" xfId="2280"/>
    <cellStyle name="Enter Units (1) 8" xfId="2281"/>
    <cellStyle name="Enter Units (1) 9" xfId="2282"/>
    <cellStyle name="Enter Units (2)" xfId="2283"/>
    <cellStyle name="Enter Units (2) 10" xfId="2284"/>
    <cellStyle name="Enter Units (2) 11" xfId="2285"/>
    <cellStyle name="Enter Units (2) 12" xfId="2286"/>
    <cellStyle name="Enter Units (2) 13" xfId="2287"/>
    <cellStyle name="Enter Units (2) 14" xfId="2288"/>
    <cellStyle name="Enter Units (2) 15" xfId="2289"/>
    <cellStyle name="Enter Units (2) 16" xfId="2290"/>
    <cellStyle name="Enter Units (2) 2" xfId="2291"/>
    <cellStyle name="Enter Units (2) 3" xfId="2292"/>
    <cellStyle name="Enter Units (2) 4" xfId="2293"/>
    <cellStyle name="Enter Units (2) 5" xfId="2294"/>
    <cellStyle name="Enter Units (2) 6" xfId="2295"/>
    <cellStyle name="Enter Units (2) 7" xfId="2296"/>
    <cellStyle name="Enter Units (2) 8" xfId="2297"/>
    <cellStyle name="Enter Units (2) 9" xfId="2298"/>
    <cellStyle name="Entered" xfId="2299"/>
    <cellStyle name="Euro" xfId="2300"/>
    <cellStyle name="Euro 10" xfId="2301"/>
    <cellStyle name="Euro 11" xfId="2302"/>
    <cellStyle name="Euro 12" xfId="2303"/>
    <cellStyle name="Euro 13" xfId="2304"/>
    <cellStyle name="Euro 14" xfId="2305"/>
    <cellStyle name="Euro 15" xfId="2306"/>
    <cellStyle name="Euro 16" xfId="2307"/>
    <cellStyle name="Euro 2" xfId="2308"/>
    <cellStyle name="Euro 3" xfId="2309"/>
    <cellStyle name="Euro 4" xfId="2310"/>
    <cellStyle name="Euro 5" xfId="2311"/>
    <cellStyle name="Euro 6" xfId="2312"/>
    <cellStyle name="Euro 7" xfId="2313"/>
    <cellStyle name="Euro 8" xfId="2314"/>
    <cellStyle name="Euro 9" xfId="2315"/>
    <cellStyle name="Excel Built-in Normal" xfId="2316"/>
    <cellStyle name="Explanatory Text 2" xfId="2317"/>
    <cellStyle name="f" xfId="2318"/>
    <cellStyle name="f_Danhmuc_Quyhoach2009" xfId="2319"/>
    <cellStyle name="f_Danhmuc_Quyhoach2009 2" xfId="2320"/>
    <cellStyle name="f_Danhmuc_Quyhoach2009 2 2" xfId="2321"/>
    <cellStyle name="Fixed" xfId="2322"/>
    <cellStyle name="Fixed 10" xfId="2323"/>
    <cellStyle name="Fixed 11" xfId="2324"/>
    <cellStyle name="Fixed 12" xfId="2325"/>
    <cellStyle name="Fixed 13" xfId="2326"/>
    <cellStyle name="Fixed 14" xfId="2327"/>
    <cellStyle name="Fixed 15" xfId="2328"/>
    <cellStyle name="Fixed 16" xfId="2329"/>
    <cellStyle name="Fixed 2" xfId="2330"/>
    <cellStyle name="Fixed 2 2" xfId="2331"/>
    <cellStyle name="Fixed 3" xfId="2332"/>
    <cellStyle name="Fixed 4" xfId="2333"/>
    <cellStyle name="Fixed 5" xfId="2334"/>
    <cellStyle name="Fixed 6" xfId="2335"/>
    <cellStyle name="Fixed 7" xfId="2336"/>
    <cellStyle name="Fixed 8" xfId="2337"/>
    <cellStyle name="Fixed 9" xfId="2338"/>
    <cellStyle name="Font Britannic16" xfId="2339"/>
    <cellStyle name="Font Britannic18" xfId="2340"/>
    <cellStyle name="Font CenturyCond 18" xfId="2341"/>
    <cellStyle name="Font Cond20" xfId="2342"/>
    <cellStyle name="Font LucidaSans16" xfId="2343"/>
    <cellStyle name="Font NewCenturyCond18" xfId="2344"/>
    <cellStyle name="Font Ottawa14" xfId="2345"/>
    <cellStyle name="Font Ottawa16" xfId="2346"/>
    <cellStyle name="gia" xfId="2366"/>
    <cellStyle name="Good 2" xfId="2347"/>
    <cellStyle name="Grey" xfId="2348"/>
    <cellStyle name="Grey 10" xfId="2349"/>
    <cellStyle name="Grey 11" xfId="2350"/>
    <cellStyle name="Grey 12" xfId="2351"/>
    <cellStyle name="Grey 13" xfId="2352"/>
    <cellStyle name="Grey 14" xfId="2353"/>
    <cellStyle name="Grey 15" xfId="2354"/>
    <cellStyle name="Grey 16" xfId="2355"/>
    <cellStyle name="Grey 2" xfId="2356"/>
    <cellStyle name="Grey 3" xfId="2357"/>
    <cellStyle name="Grey 4" xfId="2358"/>
    <cellStyle name="Grey 5" xfId="2359"/>
    <cellStyle name="Grey 6" xfId="2360"/>
    <cellStyle name="Grey 7" xfId="2361"/>
    <cellStyle name="Grey 8" xfId="2362"/>
    <cellStyle name="Grey 9" xfId="2363"/>
    <cellStyle name="Grey_KH TPCP 2016-2020 (tong hop)" xfId="2364"/>
    <cellStyle name="Group" xfId="2365"/>
    <cellStyle name="H" xfId="2367"/>
    <cellStyle name="ha" xfId="2368"/>
    <cellStyle name="HAI" xfId="2369"/>
    <cellStyle name="Head 1" xfId="2370"/>
    <cellStyle name="HEADER" xfId="2371"/>
    <cellStyle name="HEADER 2" xfId="2372"/>
    <cellStyle name="Header1" xfId="2373"/>
    <cellStyle name="Header1 2" xfId="2374"/>
    <cellStyle name="Header2" xfId="2375"/>
    <cellStyle name="Header2 2" xfId="2376"/>
    <cellStyle name="Heading" xfId="2377"/>
    <cellStyle name="Heading 1 2" xfId="2378"/>
    <cellStyle name="Heading 2 2" xfId="2379"/>
    <cellStyle name="Heading 3 2" xfId="2380"/>
    <cellStyle name="Heading 4 2" xfId="2381"/>
    <cellStyle name="Heading No Underline" xfId="2382"/>
    <cellStyle name="Heading With Underline" xfId="2383"/>
    <cellStyle name="HEADING1" xfId="2384"/>
    <cellStyle name="HEADING2" xfId="2385"/>
    <cellStyle name="HEADINGS" xfId="2386"/>
    <cellStyle name="HEADINGSTOP" xfId="2387"/>
    <cellStyle name="headoption" xfId="2388"/>
    <cellStyle name="headoption 2" xfId="2389"/>
    <cellStyle name="headoption 3" xfId="2390"/>
    <cellStyle name="Hoa-Scholl" xfId="2391"/>
    <cellStyle name="Hoa-Scholl 2" xfId="2392"/>
    <cellStyle name="HUY" xfId="2393"/>
    <cellStyle name="i phÝ kh¸c_B¶ng 2" xfId="2394"/>
    <cellStyle name="I.3" xfId="2395"/>
    <cellStyle name="i·0" xfId="2396"/>
    <cellStyle name="i·0 2" xfId="2397"/>
    <cellStyle name="ï-¾È»ê_BiÓu TB" xfId="2398"/>
    <cellStyle name="Input [yellow]" xfId="2399"/>
    <cellStyle name="Input [yellow] 10" xfId="2400"/>
    <cellStyle name="Input [yellow] 11" xfId="2401"/>
    <cellStyle name="Input [yellow] 12" xfId="2402"/>
    <cellStyle name="Input [yellow] 13" xfId="2403"/>
    <cellStyle name="Input [yellow] 14" xfId="2404"/>
    <cellStyle name="Input [yellow] 15" xfId="2405"/>
    <cellStyle name="Input [yellow] 16" xfId="2406"/>
    <cellStyle name="Input [yellow] 2" xfId="2407"/>
    <cellStyle name="Input [yellow] 2 2" xfId="2408"/>
    <cellStyle name="Input [yellow] 3" xfId="2409"/>
    <cellStyle name="Input [yellow] 4" xfId="2410"/>
    <cellStyle name="Input [yellow] 5" xfId="2411"/>
    <cellStyle name="Input [yellow] 6" xfId="2412"/>
    <cellStyle name="Input [yellow] 7" xfId="2413"/>
    <cellStyle name="Input [yellow] 8" xfId="2414"/>
    <cellStyle name="Input [yellow] 9" xfId="2415"/>
    <cellStyle name="Input [yellow]_KH TPCP 2016-2020 (tong hop)" xfId="2416"/>
    <cellStyle name="Input 2" xfId="2417"/>
    <cellStyle name="Input 3" xfId="2418"/>
    <cellStyle name="Input 4" xfId="2419"/>
    <cellStyle name="Input 5" xfId="2420"/>
    <cellStyle name="Input 6" xfId="2421"/>
    <cellStyle name="Input 7" xfId="2422"/>
    <cellStyle name="k_TONG HOP KINH PHI" xfId="2423"/>
    <cellStyle name="k_TONG HOP KINH PHI_!1 1 bao cao giao KH ve HTCMT vung TNB   12-12-2011" xfId="2424"/>
    <cellStyle name="k_TONG HOP KINH PHI_Bieu4HTMT" xfId="2425"/>
    <cellStyle name="k_TONG HOP KINH PHI_Bieu4HTMT_!1 1 bao cao giao KH ve HTCMT vung TNB   12-12-2011" xfId="2426"/>
    <cellStyle name="k_TONG HOP KINH PHI_Bieu4HTMT_KH TPCP vung TNB (03-1-2012)" xfId="2427"/>
    <cellStyle name="k_TONG HOP KINH PHI_KH TPCP vung TNB (03-1-2012)" xfId="2428"/>
    <cellStyle name="k_ÿÿÿÿÿ" xfId="2429"/>
    <cellStyle name="k_ÿÿÿÿÿ_!1 1 bao cao giao KH ve HTCMT vung TNB   12-12-2011" xfId="2430"/>
    <cellStyle name="k_ÿÿÿÿÿ_1" xfId="2431"/>
    <cellStyle name="k_ÿÿÿÿÿ_2" xfId="2432"/>
    <cellStyle name="k_ÿÿÿÿÿ_2_!1 1 bao cao giao KH ve HTCMT vung TNB   12-12-2011" xfId="2433"/>
    <cellStyle name="k_ÿÿÿÿÿ_2_Bieu4HTMT" xfId="2434"/>
    <cellStyle name="k_ÿÿÿÿÿ_2_Bieu4HTMT_!1 1 bao cao giao KH ve HTCMT vung TNB   12-12-2011" xfId="2435"/>
    <cellStyle name="k_ÿÿÿÿÿ_2_Bieu4HTMT_KH TPCP vung TNB (03-1-2012)" xfId="2436"/>
    <cellStyle name="k_ÿÿÿÿÿ_2_KH TPCP vung TNB (03-1-2012)" xfId="2437"/>
    <cellStyle name="k_ÿÿÿÿÿ_Bieu4HTMT" xfId="2438"/>
    <cellStyle name="k_ÿÿÿÿÿ_Bieu4HTMT_!1 1 bao cao giao KH ve HTCMT vung TNB   12-12-2011" xfId="2439"/>
    <cellStyle name="k_ÿÿÿÿÿ_Bieu4HTMT_KH TPCP vung TNB (03-1-2012)" xfId="2440"/>
    <cellStyle name="k_ÿÿÿÿÿ_KH TPCP vung TNB (03-1-2012)" xfId="2441"/>
    <cellStyle name="kh¸c_Bang Chi tieu" xfId="2442"/>
    <cellStyle name="khanh" xfId="2443"/>
    <cellStyle name="khung" xfId="2444"/>
    <cellStyle name="Ledger 17 x 11 in" xfId="2445"/>
    <cellStyle name="left" xfId="2446"/>
    <cellStyle name="Line" xfId="2447"/>
    <cellStyle name="Link Currency (0)" xfId="2448"/>
    <cellStyle name="Link Currency (0) 10" xfId="2449"/>
    <cellStyle name="Link Currency (0) 11" xfId="2450"/>
    <cellStyle name="Link Currency (0) 12" xfId="2451"/>
    <cellStyle name="Link Currency (0) 13" xfId="2452"/>
    <cellStyle name="Link Currency (0) 14" xfId="2453"/>
    <cellStyle name="Link Currency (0) 15" xfId="2454"/>
    <cellStyle name="Link Currency (0) 16" xfId="2455"/>
    <cellStyle name="Link Currency (0) 2" xfId="2456"/>
    <cellStyle name="Link Currency (0) 3" xfId="2457"/>
    <cellStyle name="Link Currency (0) 4" xfId="2458"/>
    <cellStyle name="Link Currency (0) 5" xfId="2459"/>
    <cellStyle name="Link Currency (0) 6" xfId="2460"/>
    <cellStyle name="Link Currency (0) 7" xfId="2461"/>
    <cellStyle name="Link Currency (0) 8" xfId="2462"/>
    <cellStyle name="Link Currency (0) 9" xfId="2463"/>
    <cellStyle name="Link Currency (2)" xfId="2464"/>
    <cellStyle name="Link Currency (2) 10" xfId="2465"/>
    <cellStyle name="Link Currency (2) 11" xfId="2466"/>
    <cellStyle name="Link Currency (2) 12" xfId="2467"/>
    <cellStyle name="Link Currency (2) 13" xfId="2468"/>
    <cellStyle name="Link Currency (2) 14" xfId="2469"/>
    <cellStyle name="Link Currency (2) 15" xfId="2470"/>
    <cellStyle name="Link Currency (2) 16" xfId="2471"/>
    <cellStyle name="Link Currency (2) 2" xfId="2472"/>
    <cellStyle name="Link Currency (2) 3" xfId="2473"/>
    <cellStyle name="Link Currency (2) 4" xfId="2474"/>
    <cellStyle name="Link Currency (2) 5" xfId="2475"/>
    <cellStyle name="Link Currency (2) 6" xfId="2476"/>
    <cellStyle name="Link Currency (2) 7" xfId="2477"/>
    <cellStyle name="Link Currency (2) 8" xfId="2478"/>
    <cellStyle name="Link Currency (2) 9" xfId="2479"/>
    <cellStyle name="Link Units (0)" xfId="2480"/>
    <cellStyle name="Link Units (0) 10" xfId="2481"/>
    <cellStyle name="Link Units (0) 11" xfId="2482"/>
    <cellStyle name="Link Units (0) 12" xfId="2483"/>
    <cellStyle name="Link Units (0) 13" xfId="2484"/>
    <cellStyle name="Link Units (0) 14" xfId="2485"/>
    <cellStyle name="Link Units (0) 15" xfId="2486"/>
    <cellStyle name="Link Units (0) 16" xfId="2487"/>
    <cellStyle name="Link Units (0) 2" xfId="2488"/>
    <cellStyle name="Link Units (0) 3" xfId="2489"/>
    <cellStyle name="Link Units (0) 4" xfId="2490"/>
    <cellStyle name="Link Units (0) 5" xfId="2491"/>
    <cellStyle name="Link Units (0) 6" xfId="2492"/>
    <cellStyle name="Link Units (0) 7" xfId="2493"/>
    <cellStyle name="Link Units (0) 8" xfId="2494"/>
    <cellStyle name="Link Units (0) 9" xfId="2495"/>
    <cellStyle name="Link Units (1)" xfId="2496"/>
    <cellStyle name="Link Units (1) 10" xfId="2497"/>
    <cellStyle name="Link Units (1) 11" xfId="2498"/>
    <cellStyle name="Link Units (1) 12" xfId="2499"/>
    <cellStyle name="Link Units (1) 13" xfId="2500"/>
    <cellStyle name="Link Units (1) 14" xfId="2501"/>
    <cellStyle name="Link Units (1) 15" xfId="2502"/>
    <cellStyle name="Link Units (1) 16" xfId="2503"/>
    <cellStyle name="Link Units (1) 2" xfId="2504"/>
    <cellStyle name="Link Units (1) 3" xfId="2505"/>
    <cellStyle name="Link Units (1) 4" xfId="2506"/>
    <cellStyle name="Link Units (1) 5" xfId="2507"/>
    <cellStyle name="Link Units (1) 6" xfId="2508"/>
    <cellStyle name="Link Units (1) 7" xfId="2509"/>
    <cellStyle name="Link Units (1) 8" xfId="2510"/>
    <cellStyle name="Link Units (1) 9" xfId="2511"/>
    <cellStyle name="Link Units (2)" xfId="2512"/>
    <cellStyle name="Link Units (2) 10" xfId="2513"/>
    <cellStyle name="Link Units (2) 11" xfId="2514"/>
    <cellStyle name="Link Units (2) 12" xfId="2515"/>
    <cellStyle name="Link Units (2) 13" xfId="2516"/>
    <cellStyle name="Link Units (2) 14" xfId="2517"/>
    <cellStyle name="Link Units (2) 15" xfId="2518"/>
    <cellStyle name="Link Units (2) 16" xfId="2519"/>
    <cellStyle name="Link Units (2) 2" xfId="2520"/>
    <cellStyle name="Link Units (2) 3" xfId="2521"/>
    <cellStyle name="Link Units (2) 4" xfId="2522"/>
    <cellStyle name="Link Units (2) 5" xfId="2523"/>
    <cellStyle name="Link Units (2) 6" xfId="2524"/>
    <cellStyle name="Link Units (2) 7" xfId="2525"/>
    <cellStyle name="Link Units (2) 8" xfId="2526"/>
    <cellStyle name="Link Units (2) 9" xfId="2527"/>
    <cellStyle name="Linked Cell 2" xfId="2528"/>
    <cellStyle name="Loai CBDT" xfId="2529"/>
    <cellStyle name="Loai CT" xfId="2530"/>
    <cellStyle name="Loai GD" xfId="2531"/>
    <cellStyle name="MAU" xfId="2532"/>
    <cellStyle name="MAU 2" xfId="2533"/>
    <cellStyle name="Millares [0]_Well Timing" xfId="2534"/>
    <cellStyle name="Millares_Well Timing" xfId="2535"/>
    <cellStyle name="Milliers [0]_      " xfId="2536"/>
    <cellStyle name="Milliers_      " xfId="2537"/>
    <cellStyle name="Model" xfId="2538"/>
    <cellStyle name="Model 2" xfId="2539"/>
    <cellStyle name="moi" xfId="2540"/>
    <cellStyle name="moi 2" xfId="2541"/>
    <cellStyle name="moi 3" xfId="2542"/>
    <cellStyle name="Moneda [0]_Well Timing" xfId="2543"/>
    <cellStyle name="Moneda_Well Timing" xfId="2544"/>
    <cellStyle name="Monétaire [0]_      " xfId="2545"/>
    <cellStyle name="Monétaire_      " xfId="2546"/>
    <cellStyle name="n" xfId="2547"/>
    <cellStyle name="Neutral 2" xfId="2548"/>
    <cellStyle name="New" xfId="2549"/>
    <cellStyle name="New Times Roman" xfId="2550"/>
    <cellStyle name="nga" xfId="2855"/>
    <cellStyle name="no dec" xfId="2551"/>
    <cellStyle name="no dec 2" xfId="2552"/>
    <cellStyle name="no dec 2 2" xfId="2553"/>
    <cellStyle name="ÑONVÒ" xfId="2554"/>
    <cellStyle name="ÑONVÒ 2" xfId="2555"/>
    <cellStyle name="Normal" xfId="0" builtinId="0"/>
    <cellStyle name="Normal - Style1" xfId="2556"/>
    <cellStyle name="Normal - Style1 2" xfId="2557"/>
    <cellStyle name="Normal - Style1 3" xfId="2558"/>
    <cellStyle name="Normal - Style1_KH TPCP 2016-2020 (tong hop)" xfId="2559"/>
    <cellStyle name="Normal - 유형1" xfId="2560"/>
    <cellStyle name="Normal 10" xfId="21"/>
    <cellStyle name="Normal 10 2" xfId="22"/>
    <cellStyle name="Normal 10 3" xfId="2561"/>
    <cellStyle name="Normal 10 3 2" xfId="2562"/>
    <cellStyle name="Normal 10 4" xfId="2563"/>
    <cellStyle name="Normal 10 5" xfId="2564"/>
    <cellStyle name="Normal 10 6" xfId="2565"/>
    <cellStyle name="Normal 10_05-12  KH trung han 2016-2020 - Liem Thinh edited" xfId="2566"/>
    <cellStyle name="Normal 11" xfId="2567"/>
    <cellStyle name="Normal 11 2" xfId="2568"/>
    <cellStyle name="Normal 11 2 2" xfId="2569"/>
    <cellStyle name="Normal 11 3" xfId="2570"/>
    <cellStyle name="Normal 11 3 2" xfId="2571"/>
    <cellStyle name="Normal 11 3 3" xfId="2572"/>
    <cellStyle name="Normal 11 3 4" xfId="23"/>
    <cellStyle name="Normal 12" xfId="2573"/>
    <cellStyle name="Normal 12 2" xfId="2574"/>
    <cellStyle name="Normal 12 3" xfId="2575"/>
    <cellStyle name="Normal 13" xfId="2576"/>
    <cellStyle name="Normal 13 2" xfId="2577"/>
    <cellStyle name="Normal 14" xfId="2578"/>
    <cellStyle name="Normal 14 2" xfId="2579"/>
    <cellStyle name="Normal 14 3" xfId="2580"/>
    <cellStyle name="Normal 15" xfId="2581"/>
    <cellStyle name="Normal 15 2" xfId="2582"/>
    <cellStyle name="Normal 15 3" xfId="2583"/>
    <cellStyle name="Normal 16" xfId="2584"/>
    <cellStyle name="Normal 16 2" xfId="2585"/>
    <cellStyle name="Normal 16 2 2" xfId="2586"/>
    <cellStyle name="Normal 16 2 2 2" xfId="2587"/>
    <cellStyle name="Normal 16 2 3" xfId="2588"/>
    <cellStyle name="Normal 16 2 3 2" xfId="2589"/>
    <cellStyle name="Normal 16 2 4" xfId="2590"/>
    <cellStyle name="Normal 16 3" xfId="2591"/>
    <cellStyle name="Normal 16 4" xfId="2592"/>
    <cellStyle name="Normal 16 4 2" xfId="2593"/>
    <cellStyle name="Normal 16 5" xfId="2594"/>
    <cellStyle name="Normal 16 5 2" xfId="2595"/>
    <cellStyle name="Normal 17" xfId="2596"/>
    <cellStyle name="Normal 17 2" xfId="2597"/>
    <cellStyle name="Normal 17 3 2" xfId="2598"/>
    <cellStyle name="Normal 17 3 2 2" xfId="2599"/>
    <cellStyle name="Normal 17 3 2 2 2" xfId="2600"/>
    <cellStyle name="Normal 17 3 2 3" xfId="2601"/>
    <cellStyle name="Normal 17 3 2 3 2" xfId="2602"/>
    <cellStyle name="Normal 17 3 2 4" xfId="2603"/>
    <cellStyle name="Normal 18" xfId="2604"/>
    <cellStyle name="Normal 18 2" xfId="2605"/>
    <cellStyle name="Normal 18 2 2" xfId="2606"/>
    <cellStyle name="Normal 18 3" xfId="2607"/>
    <cellStyle name="Normal 18_05-12  KH trung han 2016-2020 - Liem Thinh edited" xfId="2608"/>
    <cellStyle name="Normal 19" xfId="2609"/>
    <cellStyle name="Normal 19 2" xfId="2610"/>
    <cellStyle name="Normal 19 3" xfId="2611"/>
    <cellStyle name="Normal 2" xfId="10"/>
    <cellStyle name="Normal 2 10" xfId="2612"/>
    <cellStyle name="Normal 2 10 2" xfId="2613"/>
    <cellStyle name="Normal 2 11" xfId="2614"/>
    <cellStyle name="Normal 2 11 2" xfId="2615"/>
    <cellStyle name="Normal 2 12" xfId="2616"/>
    <cellStyle name="Normal 2 12 2" xfId="2617"/>
    <cellStyle name="Normal 2 13" xfId="2618"/>
    <cellStyle name="Normal 2 13 2" xfId="2619"/>
    <cellStyle name="Normal 2 14" xfId="2620"/>
    <cellStyle name="Normal 2 14 2" xfId="2621"/>
    <cellStyle name="Normal 2 14_Phuongangiao 1-giaoxulykythuat" xfId="2622"/>
    <cellStyle name="Normal 2 15" xfId="2623"/>
    <cellStyle name="Normal 2 16" xfId="2624"/>
    <cellStyle name="Normal 2 17" xfId="2625"/>
    <cellStyle name="Normal 2 18" xfId="2626"/>
    <cellStyle name="Normal 2 19" xfId="2627"/>
    <cellStyle name="Normal 2 2" xfId="11"/>
    <cellStyle name="Normal 2 2 10" xfId="2628"/>
    <cellStyle name="Normal 2 2 10 2" xfId="2629"/>
    <cellStyle name="Normal 2 2 11" xfId="2630"/>
    <cellStyle name="Normal 2 2 12" xfId="2631"/>
    <cellStyle name="Normal 2 2 13" xfId="2632"/>
    <cellStyle name="Normal 2 2 14" xfId="2633"/>
    <cellStyle name="Normal 2 2 15" xfId="2634"/>
    <cellStyle name="Normal 2 2 2" xfId="2635"/>
    <cellStyle name="Normal 2 2 2 2" xfId="2636"/>
    <cellStyle name="Normal 2 2 2 3" xfId="2637"/>
    <cellStyle name="Normal 2 2 3" xfId="2638"/>
    <cellStyle name="Normal 2 2 4" xfId="2639"/>
    <cellStyle name="Normal 2 2 4 2" xfId="2640"/>
    <cellStyle name="Normal 2 2 4 3" xfId="2641"/>
    <cellStyle name="Normal 2 2 5" xfId="2642"/>
    <cellStyle name="Normal 2 2 6" xfId="2643"/>
    <cellStyle name="Normal 2 2 7" xfId="2644"/>
    <cellStyle name="Normal 2 2 8" xfId="2645"/>
    <cellStyle name="Normal 2 2 9" xfId="2646"/>
    <cellStyle name="Normal 2 2_Bieu chi tiet tang quy mo, dch ky thuat 4" xfId="2647"/>
    <cellStyle name="Normal 2 20" xfId="2648"/>
    <cellStyle name="Normal 2 21" xfId="2649"/>
    <cellStyle name="Normal 2 22" xfId="2650"/>
    <cellStyle name="Normal 2 23" xfId="2651"/>
    <cellStyle name="Normal 2 24" xfId="2652"/>
    <cellStyle name="Normal 2 25" xfId="2653"/>
    <cellStyle name="Normal 2 26" xfId="2654"/>
    <cellStyle name="Normal 2 26 2" xfId="2655"/>
    <cellStyle name="Normal 2 27" xfId="2656"/>
    <cellStyle name="Normal 2 3" xfId="4"/>
    <cellStyle name="Normal 2 3 2" xfId="2657"/>
    <cellStyle name="Normal 2 3 2 2" xfId="2658"/>
    <cellStyle name="Normal 2 3 3" xfId="2659"/>
    <cellStyle name="Normal 2 32" xfId="2660"/>
    <cellStyle name="Normal 2 4" xfId="2661"/>
    <cellStyle name="Normal 2 4 2" xfId="2662"/>
    <cellStyle name="Normal 2 4 2 2" xfId="2663"/>
    <cellStyle name="Normal 2 4 3" xfId="2664"/>
    <cellStyle name="Normal 2 4 3 2" xfId="2665"/>
    <cellStyle name="Normal 2 5" xfId="2666"/>
    <cellStyle name="Normal 2 5 2" xfId="2667"/>
    <cellStyle name="Normal 2 6" xfId="2668"/>
    <cellStyle name="Normal 2 6 2" xfId="2669"/>
    <cellStyle name="Normal 2 7" xfId="2670"/>
    <cellStyle name="Normal 2 7 2" xfId="2671"/>
    <cellStyle name="Normal 2 8" xfId="2672"/>
    <cellStyle name="Normal 2 8 2" xfId="2673"/>
    <cellStyle name="Normal 2 9" xfId="2674"/>
    <cellStyle name="Normal 2 9 2" xfId="2675"/>
    <cellStyle name="Normal 2_05-12  KH trung han 2016-2020 - Liem Thinh edited" xfId="2676"/>
    <cellStyle name="Normal 20" xfId="2677"/>
    <cellStyle name="Normal 20 2" xfId="2678"/>
    <cellStyle name="Normal 21" xfId="2679"/>
    <cellStyle name="Normal 21 2" xfId="2680"/>
    <cellStyle name="Normal 22" xfId="2681"/>
    <cellStyle name="Normal 22 2" xfId="2682"/>
    <cellStyle name="Normal 23" xfId="2683"/>
    <cellStyle name="Normal 23 2" xfId="2684"/>
    <cellStyle name="Normal 23 3" xfId="2685"/>
    <cellStyle name="Normal 24" xfId="2686"/>
    <cellStyle name="Normal 24 2" xfId="2687"/>
    <cellStyle name="Normal 24 2 2" xfId="2688"/>
    <cellStyle name="Normal 25" xfId="2689"/>
    <cellStyle name="Normal 25 2" xfId="2690"/>
    <cellStyle name="Normal 25 3" xfId="2691"/>
    <cellStyle name="Normal 26" xfId="2692"/>
    <cellStyle name="Normal 26 2" xfId="2693"/>
    <cellStyle name="Normal 27" xfId="2694"/>
    <cellStyle name="Normal 27 2" xfId="2695"/>
    <cellStyle name="Normal 28" xfId="2696"/>
    <cellStyle name="Normal 28 2" xfId="2697"/>
    <cellStyle name="Normal 29" xfId="2698"/>
    <cellStyle name="Normal 29 2" xfId="2699"/>
    <cellStyle name="Normal 3" xfId="12"/>
    <cellStyle name="Normal 3 10" xfId="2700"/>
    <cellStyle name="Normal 3 11" xfId="2701"/>
    <cellStyle name="Normal 3 12" xfId="2702"/>
    <cellStyle name="Normal 3 13" xfId="2703"/>
    <cellStyle name="Normal 3 14" xfId="2704"/>
    <cellStyle name="Normal 3 15" xfId="2705"/>
    <cellStyle name="Normal 3 16" xfId="2706"/>
    <cellStyle name="Normal 3 17" xfId="2707"/>
    <cellStyle name="Normal 3 18" xfId="2708"/>
    <cellStyle name="Normal 3 2" xfId="2709"/>
    <cellStyle name="Normal 3 2 2" xfId="2710"/>
    <cellStyle name="Normal 3 2 2 2" xfId="2711"/>
    <cellStyle name="Normal 3 2 3" xfId="2712"/>
    <cellStyle name="Normal 3 2 3 2" xfId="2713"/>
    <cellStyle name="Normal 3 2 4" xfId="2714"/>
    <cellStyle name="Normal 3 2 5" xfId="2715"/>
    <cellStyle name="Normal 3 2 5 2" xfId="2716"/>
    <cellStyle name="Normal 3 2 6" xfId="2717"/>
    <cellStyle name="Normal 3 2 6 2" xfId="2718"/>
    <cellStyle name="Normal 3 2 7" xfId="2719"/>
    <cellStyle name="Normal 3 3" xfId="2720"/>
    <cellStyle name="Normal 3 3 2" xfId="2721"/>
    <cellStyle name="Normal 3 4" xfId="2722"/>
    <cellStyle name="Normal 3 4 2" xfId="2723"/>
    <cellStyle name="Normal 3 5" xfId="2724"/>
    <cellStyle name="Normal 3 6" xfId="2725"/>
    <cellStyle name="Normal 3 7" xfId="2726"/>
    <cellStyle name="Normal 3 8" xfId="2727"/>
    <cellStyle name="Normal 3 9" xfId="2728"/>
    <cellStyle name="Normal 3_Bieu TH TPCP Vung TNB ngay 4-1-2012" xfId="2729"/>
    <cellStyle name="Normal 30" xfId="2730"/>
    <cellStyle name="Normal 30 2" xfId="2731"/>
    <cellStyle name="Normal 30 2 2" xfId="2732"/>
    <cellStyle name="Normal 30 3" xfId="2733"/>
    <cellStyle name="Normal 30 3 2" xfId="2734"/>
    <cellStyle name="Normal 30 4" xfId="2735"/>
    <cellStyle name="Normal 31" xfId="2736"/>
    <cellStyle name="Normal 31 2" xfId="2737"/>
    <cellStyle name="Normal 31 2 2" xfId="2738"/>
    <cellStyle name="Normal 31 3" xfId="2739"/>
    <cellStyle name="Normal 31 3 2" xfId="2740"/>
    <cellStyle name="Normal 31 4" xfId="2741"/>
    <cellStyle name="Normal 32" xfId="2742"/>
    <cellStyle name="Normal 32 2" xfId="2743"/>
    <cellStyle name="Normal 32 2 2" xfId="2744"/>
    <cellStyle name="Normal 33" xfId="2745"/>
    <cellStyle name="Normal 33 2" xfId="2746"/>
    <cellStyle name="Normal 34" xfId="2747"/>
    <cellStyle name="Normal 35" xfId="2748"/>
    <cellStyle name="Normal 36" xfId="2749"/>
    <cellStyle name="Normal 37" xfId="2750"/>
    <cellStyle name="Normal 37 2" xfId="2751"/>
    <cellStyle name="Normal 37 2 2" xfId="2752"/>
    <cellStyle name="Normal 37 2 3" xfId="2753"/>
    <cellStyle name="Normal 37 3" xfId="2754"/>
    <cellStyle name="Normal 37 3 2" xfId="2755"/>
    <cellStyle name="Normal 37 4" xfId="2756"/>
    <cellStyle name="Normal 38" xfId="2757"/>
    <cellStyle name="Normal 38 2" xfId="2758"/>
    <cellStyle name="Normal 38 2 2" xfId="2759"/>
    <cellStyle name="Normal 39" xfId="2760"/>
    <cellStyle name="Normal 39 2" xfId="2761"/>
    <cellStyle name="Normal 39 2 2" xfId="2762"/>
    <cellStyle name="Normal 39 3" xfId="2763"/>
    <cellStyle name="Normal 39 3 2" xfId="2764"/>
    <cellStyle name="Normal 4" xfId="13"/>
    <cellStyle name="Normal 4 10" xfId="2765"/>
    <cellStyle name="Normal 4 11" xfId="2766"/>
    <cellStyle name="Normal 4 12" xfId="2767"/>
    <cellStyle name="Normal 4 13" xfId="2768"/>
    <cellStyle name="Normal 4 14" xfId="2769"/>
    <cellStyle name="Normal 4 15" xfId="2770"/>
    <cellStyle name="Normal 4 16" xfId="2771"/>
    <cellStyle name="Normal 4 17" xfId="2772"/>
    <cellStyle name="Normal 4 2" xfId="14"/>
    <cellStyle name="Normal 4 2 2" xfId="2773"/>
    <cellStyle name="Normal 4 3" xfId="2774"/>
    <cellStyle name="Normal 4 4" xfId="2775"/>
    <cellStyle name="Normal 4 5" xfId="2776"/>
    <cellStyle name="Normal 4 6" xfId="2777"/>
    <cellStyle name="Normal 4 7" xfId="2778"/>
    <cellStyle name="Normal 4 8" xfId="2779"/>
    <cellStyle name="Normal 4 9" xfId="2780"/>
    <cellStyle name="Normal 4_Bang bieu" xfId="15"/>
    <cellStyle name="Normal 40" xfId="2781"/>
    <cellStyle name="Normal 41" xfId="2782"/>
    <cellStyle name="Normal 42" xfId="2783"/>
    <cellStyle name="Normal 43" xfId="2784"/>
    <cellStyle name="Normal 44" xfId="2785"/>
    <cellStyle name="Normal 45" xfId="2786"/>
    <cellStyle name="Normal 46" xfId="2787"/>
    <cellStyle name="Normal 46 2" xfId="2788"/>
    <cellStyle name="Normal 47" xfId="2789"/>
    <cellStyle name="Normal 48" xfId="2790"/>
    <cellStyle name="Normal 49" xfId="2791"/>
    <cellStyle name="Normal 5" xfId="16"/>
    <cellStyle name="Normal 5 2" xfId="2792"/>
    <cellStyle name="Normal 5 2 2" xfId="2793"/>
    <cellStyle name="Normal 50" xfId="2794"/>
    <cellStyle name="Normal 51" xfId="2795"/>
    <cellStyle name="Normal 52" xfId="2796"/>
    <cellStyle name="Normal 53" xfId="2797"/>
    <cellStyle name="Normal 54" xfId="2798"/>
    <cellStyle name="Normal 6" xfId="17"/>
    <cellStyle name="Normal 6 10" xfId="2799"/>
    <cellStyle name="Normal 6 11" xfId="2800"/>
    <cellStyle name="Normal 6 12" xfId="2801"/>
    <cellStyle name="Normal 6 13" xfId="2802"/>
    <cellStyle name="Normal 6 14" xfId="2803"/>
    <cellStyle name="Normal 6 15" xfId="2804"/>
    <cellStyle name="Normal 6 16" xfId="2805"/>
    <cellStyle name="Normal 6 2" xfId="2806"/>
    <cellStyle name="Normal 6 2 2" xfId="2807"/>
    <cellStyle name="Normal 6 3" xfId="2808"/>
    <cellStyle name="Normal 6 4" xfId="2809"/>
    <cellStyle name="Normal 6 5" xfId="2810"/>
    <cellStyle name="Normal 6 6" xfId="2811"/>
    <cellStyle name="Normal 6 7" xfId="2812"/>
    <cellStyle name="Normal 6 8" xfId="2813"/>
    <cellStyle name="Normal 6 9" xfId="2814"/>
    <cellStyle name="Normal 6_TPCP trinh UBND ngay 27-12" xfId="2815"/>
    <cellStyle name="Normal 7" xfId="18"/>
    <cellStyle name="Normal 7 2" xfId="2816"/>
    <cellStyle name="Normal 7 3" xfId="2817"/>
    <cellStyle name="Normal 7 3 2" xfId="2818"/>
    <cellStyle name="Normal 7 3 3" xfId="2819"/>
    <cellStyle name="Normal 7_!1 1 bao cao giao KH ve HTCMT vung TNB   12-12-2011" xfId="2820"/>
    <cellStyle name="Normal 8" xfId="19"/>
    <cellStyle name="Normal 8 2" xfId="2821"/>
    <cellStyle name="Normal 8 2 2" xfId="2822"/>
    <cellStyle name="Normal 8 2 2 2" xfId="2823"/>
    <cellStyle name="Normal 8 2 3" xfId="2824"/>
    <cellStyle name="Normal 8 2_Phuongangiao 1-giaoxulykythuat" xfId="2825"/>
    <cellStyle name="Normal 8 3" xfId="2826"/>
    <cellStyle name="Normal 8_KH KH2014-TPCP (11-12-2013)-3 ( lay theo DH TPCP 2012-2015 da trinh)" xfId="2827"/>
    <cellStyle name="Normal 9" xfId="2"/>
    <cellStyle name="Normal 9 10" xfId="2828"/>
    <cellStyle name="Normal 9 12" xfId="2829"/>
    <cellStyle name="Normal 9 13" xfId="2830"/>
    <cellStyle name="Normal 9 17" xfId="2831"/>
    <cellStyle name="Normal 9 2" xfId="2832"/>
    <cellStyle name="Normal 9 21" xfId="2833"/>
    <cellStyle name="Normal 9 23" xfId="2834"/>
    <cellStyle name="Normal 9 3" xfId="2835"/>
    <cellStyle name="Normal 9 46" xfId="2836"/>
    <cellStyle name="Normal 9 47" xfId="2837"/>
    <cellStyle name="Normal 9 48" xfId="2838"/>
    <cellStyle name="Normal 9 49" xfId="2839"/>
    <cellStyle name="Normal 9 50" xfId="2840"/>
    <cellStyle name="Normal 9 51" xfId="2841"/>
    <cellStyle name="Normal 9 52" xfId="2842"/>
    <cellStyle name="Normal 9_Bieu KH trung han BKH TW" xfId="2843"/>
    <cellStyle name="Normal_Bieu mau (CV )" xfId="1"/>
    <cellStyle name="Normal_Bieu mau (CV ) 2" xfId="3"/>
    <cellStyle name="Normal1" xfId="2844"/>
    <cellStyle name="Normal8" xfId="2845"/>
    <cellStyle name="Normalny_Cennik obowiazuje od 06-08-2001 r (1)" xfId="2846"/>
    <cellStyle name="Note 2" xfId="2847"/>
    <cellStyle name="Note 2 2" xfId="2848"/>
    <cellStyle name="Note 3" xfId="2849"/>
    <cellStyle name="Note 3 2" xfId="2850"/>
    <cellStyle name="Note 4" xfId="2851"/>
    <cellStyle name="Note 4 2" xfId="2852"/>
    <cellStyle name="Note 5" xfId="2853"/>
    <cellStyle name="NWM" xfId="2854"/>
    <cellStyle name="Ò_x000a_Normal_123569" xfId="2856"/>
    <cellStyle name="Ò_x000d_Normal_123569" xfId="2857"/>
    <cellStyle name="Ò_x005f_x000d_Normal_123569" xfId="2858"/>
    <cellStyle name="Ò_x005f_x005f_x005f_x000d_Normal_123569" xfId="2859"/>
    <cellStyle name="Œ…‹æØ‚è [0.00]_ÆÂ¹²" xfId="2860"/>
    <cellStyle name="Œ…‹æØ‚è_laroux" xfId="2861"/>
    <cellStyle name="oft Excel]_x000a__x000a_Comment=open=/f ‚ðw’è‚·‚é‚ÆAƒ†[ƒU[’è‹`ŠÖ”‚ðŠÖ”“\‚è•t‚¯‚Ìˆê——‚É“o˜^‚·‚é‚±‚Æ‚ª‚Å‚«‚Ü‚·B_x000a__x000a_Maximized" xfId="2862"/>
    <cellStyle name="oft Excel]_x000a__x000a_Comment=open=/f ‚ðŽw’è‚·‚é‚ÆAƒ†[ƒU[’è‹`ŠÖ”‚ðŠÖ”“\‚è•t‚¯‚Ìˆê——‚É“o˜^‚·‚é‚±‚Æ‚ª‚Å‚«‚Ü‚·B_x000a__x000a_Maximized" xfId="2863"/>
    <cellStyle name="oft Excel]_x000a__x000a_Comment=The open=/f lines load custom functions into the Paste Function list._x000a__x000a_Maximized=2_x000a__x000a_Basics=1_x000a__x000a_A" xfId="2864"/>
    <cellStyle name="oft Excel]_x000a__x000a_Comment=The open=/f lines load custom functions into the Paste Function list._x000a__x000a_Maximized=3_x000a__x000a_Basics=1_x000a__x000a_A" xfId="2865"/>
    <cellStyle name="oft Excel]_x000d__x000a_Comment=open=/f ‚ðw’è‚·‚é‚ÆAƒ†[ƒU[’è‹`ŠÖ”‚ðŠÖ”“\‚è•t‚¯‚Ìˆê——‚É“o˜^‚·‚é‚±‚Æ‚ª‚Å‚«‚Ü‚·B_x000d__x000a_Maximized" xfId="2866"/>
    <cellStyle name="oft Excel]_x000d__x000a_Comment=open=/f ‚ðŽw’è‚·‚é‚ÆAƒ†[ƒU[’è‹`ŠÖ”‚ðŠÖ”“\‚è•t‚¯‚Ìˆê——‚É“o˜^‚·‚é‚±‚Æ‚ª‚Å‚«‚Ü‚·B_x000d__x000a_Maximized" xfId="2867"/>
    <cellStyle name="oft Excel]_x000d__x000a_Comment=The open=/f lines load custom functions into the Paste Function list._x000d__x000a_Maximized=2_x000d__x000a_Basics=1_x000d__x000a_A" xfId="2868"/>
    <cellStyle name="oft Excel]_x000d__x000a_Comment=The open=/f lines load custom functions into the Paste Function list._x000d__x000a_Maximized=3_x000d__x000a_Basics=1_x000d__x000a_A" xfId="2869"/>
    <cellStyle name="oft Excel]_x005f_x000d__x005f_x000a_Comment=open=/f ‚ðw’è‚·‚é‚ÆAƒ†[ƒU[’è‹`ŠÖ”‚ðŠÖ”“\‚è•t‚¯‚Ìˆê——‚É“o˜^‚·‚é‚±‚Æ‚ª‚Å‚«‚Ü‚·B_x005f_x000d__x005f_x000a_Maximized" xfId="2870"/>
    <cellStyle name="omma [0]_Mktg Prog" xfId="2871"/>
    <cellStyle name="ormal_Sheet1_1" xfId="2872"/>
    <cellStyle name="Output 2" xfId="2873"/>
    <cellStyle name="p" xfId="2874"/>
    <cellStyle name="paint" xfId="2875"/>
    <cellStyle name="paint 2" xfId="2876"/>
    <cellStyle name="paint_05-12  KH trung han 2016-2020 - Liem Thinh edited" xfId="2877"/>
    <cellStyle name="Pattern" xfId="2878"/>
    <cellStyle name="Pattern 10" xfId="2879"/>
    <cellStyle name="Pattern 11" xfId="2880"/>
    <cellStyle name="Pattern 12" xfId="2881"/>
    <cellStyle name="Pattern 13" xfId="2882"/>
    <cellStyle name="Pattern 14" xfId="2883"/>
    <cellStyle name="Pattern 15" xfId="2884"/>
    <cellStyle name="Pattern 16" xfId="2885"/>
    <cellStyle name="Pattern 2" xfId="2886"/>
    <cellStyle name="Pattern 3" xfId="2887"/>
    <cellStyle name="Pattern 4" xfId="2888"/>
    <cellStyle name="Pattern 5" xfId="2889"/>
    <cellStyle name="Pattern 6" xfId="2890"/>
    <cellStyle name="Pattern 7" xfId="2891"/>
    <cellStyle name="Pattern 8" xfId="2892"/>
    <cellStyle name="Pattern 9" xfId="2893"/>
    <cellStyle name="per.style" xfId="2894"/>
    <cellStyle name="per.style 2" xfId="2895"/>
    <cellStyle name="Percent" xfId="4263" builtinId="5"/>
    <cellStyle name="Percent %" xfId="2896"/>
    <cellStyle name="Percent % Long Underline" xfId="2897"/>
    <cellStyle name="Percent %_Worksheet in  US Financial Statements Ref. Workbook - Single Co"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2" xfId="2906"/>
    <cellStyle name="Percent (0) 3" xfId="2907"/>
    <cellStyle name="Percent (0) 4" xfId="2908"/>
    <cellStyle name="Percent (0) 5" xfId="2909"/>
    <cellStyle name="Percent (0) 6" xfId="2910"/>
    <cellStyle name="Percent (0) 7" xfId="2911"/>
    <cellStyle name="Percent (0) 8" xfId="2912"/>
    <cellStyle name="Percent (0) 9" xfId="2913"/>
    <cellStyle name="Percent [0]" xfId="2914"/>
    <cellStyle name="Percent [0] 10" xfId="2915"/>
    <cellStyle name="Percent [0] 11" xfId="2916"/>
    <cellStyle name="Percent [0] 12" xfId="2917"/>
    <cellStyle name="Percent [0] 13" xfId="2918"/>
    <cellStyle name="Percent [0] 14" xfId="2919"/>
    <cellStyle name="Percent [0] 15" xfId="2920"/>
    <cellStyle name="Percent [0] 16" xfId="2921"/>
    <cellStyle name="Percent [0] 2" xfId="2922"/>
    <cellStyle name="Percent [0] 3" xfId="2923"/>
    <cellStyle name="Percent [0] 4" xfId="2924"/>
    <cellStyle name="Percent [0] 5" xfId="2925"/>
    <cellStyle name="Percent [0] 6" xfId="2926"/>
    <cellStyle name="Percent [0] 7" xfId="2927"/>
    <cellStyle name="Percent [0] 8" xfId="2928"/>
    <cellStyle name="Percent [0] 9" xfId="2929"/>
    <cellStyle name="Percent [00]" xfId="2930"/>
    <cellStyle name="Percent [00] 10" xfId="2931"/>
    <cellStyle name="Percent [00] 11" xfId="2932"/>
    <cellStyle name="Percent [00] 12" xfId="2933"/>
    <cellStyle name="Percent [00] 13" xfId="2934"/>
    <cellStyle name="Percent [00] 14" xfId="2935"/>
    <cellStyle name="Percent [00] 15" xfId="2936"/>
    <cellStyle name="Percent [00] 16" xfId="2937"/>
    <cellStyle name="Percent [00] 2" xfId="2938"/>
    <cellStyle name="Percent [00] 3" xfId="2939"/>
    <cellStyle name="Percent [00] 4" xfId="2940"/>
    <cellStyle name="Percent [00] 5" xfId="2941"/>
    <cellStyle name="Percent [00] 6" xfId="2942"/>
    <cellStyle name="Percent [00] 7" xfId="2943"/>
    <cellStyle name="Percent [00] 8" xfId="2944"/>
    <cellStyle name="Percent [00] 9" xfId="2945"/>
    <cellStyle name="Percent [2]" xfId="2946"/>
    <cellStyle name="Percent [2] 10" xfId="2947"/>
    <cellStyle name="Percent [2] 11" xfId="2948"/>
    <cellStyle name="Percent [2] 12" xfId="2949"/>
    <cellStyle name="Percent [2] 13" xfId="2950"/>
    <cellStyle name="Percent [2] 14" xfId="2951"/>
    <cellStyle name="Percent [2] 15" xfId="2952"/>
    <cellStyle name="Percent [2] 16" xfId="2953"/>
    <cellStyle name="Percent [2] 2" xfId="2954"/>
    <cellStyle name="Percent [2] 2 2" xfId="2955"/>
    <cellStyle name="Percent [2] 3" xfId="2956"/>
    <cellStyle name="Percent [2] 4" xfId="2957"/>
    <cellStyle name="Percent [2] 5" xfId="2958"/>
    <cellStyle name="Percent [2] 6" xfId="2959"/>
    <cellStyle name="Percent [2] 7" xfId="2960"/>
    <cellStyle name="Percent [2] 8" xfId="2961"/>
    <cellStyle name="Percent [2] 9" xfId="2962"/>
    <cellStyle name="Percent 0.0%" xfId="2963"/>
    <cellStyle name="Percent 0.0% Long Underline" xfId="2964"/>
    <cellStyle name="Percent 0.00%" xfId="2965"/>
    <cellStyle name="Percent 0.00% Long Underline" xfId="2966"/>
    <cellStyle name="Percent 0.000%" xfId="2967"/>
    <cellStyle name="Percent 0.000% Long Underline" xfId="2968"/>
    <cellStyle name="Percent 10" xfId="2969"/>
    <cellStyle name="Percent 10 2" xfId="2970"/>
    <cellStyle name="Percent 11" xfId="2971"/>
    <cellStyle name="Percent 11 2" xfId="2972"/>
    <cellStyle name="Percent 12" xfId="2973"/>
    <cellStyle name="Percent 12 2" xfId="2974"/>
    <cellStyle name="Percent 13" xfId="2975"/>
    <cellStyle name="Percent 13 2" xfId="2976"/>
    <cellStyle name="Percent 14" xfId="2977"/>
    <cellStyle name="Percent 14 2" xfId="2978"/>
    <cellStyle name="Percent 15" xfId="2979"/>
    <cellStyle name="Percent 16" xfId="2980"/>
    <cellStyle name="Percent 17" xfId="2981"/>
    <cellStyle name="Percent 18" xfId="2982"/>
    <cellStyle name="Percent 19" xfId="2983"/>
    <cellStyle name="Percent 19 2" xfId="2984"/>
    <cellStyle name="Percent 2" xfId="20"/>
    <cellStyle name="Percent 2 2" xfId="2985"/>
    <cellStyle name="Percent 2 2 2" xfId="2986"/>
    <cellStyle name="Percent 2 2 3" xfId="2987"/>
    <cellStyle name="Percent 2 3" xfId="2988"/>
    <cellStyle name="Percent 2 4" xfId="2989"/>
    <cellStyle name="Percent 20" xfId="2990"/>
    <cellStyle name="Percent 20 2" xfId="2991"/>
    <cellStyle name="Percent 21" xfId="2992"/>
    <cellStyle name="Percent 22" xfId="2993"/>
    <cellStyle name="Percent 23" xfId="2994"/>
    <cellStyle name="Percent 3" xfId="2995"/>
    <cellStyle name="Percent 3 2" xfId="2996"/>
    <cellStyle name="Percent 3 3" xfId="2997"/>
    <cellStyle name="Percent 4" xfId="2998"/>
    <cellStyle name="Percent 4 2" xfId="2999"/>
    <cellStyle name="Percent 5" xfId="3000"/>
    <cellStyle name="Percent 5 2" xfId="3001"/>
    <cellStyle name="Percent 6" xfId="3002"/>
    <cellStyle name="Percent 6 2" xfId="3003"/>
    <cellStyle name="Percent 7" xfId="3004"/>
    <cellStyle name="Percent 7 2" xfId="3005"/>
    <cellStyle name="Percent 8" xfId="3006"/>
    <cellStyle name="Percent 8 2" xfId="3007"/>
    <cellStyle name="Percent 9" xfId="3008"/>
    <cellStyle name="Percent 9 2" xfId="3009"/>
    <cellStyle name="PERCENTAGE" xfId="3010"/>
    <cellStyle name="PERCENTAGE 2" xfId="3011"/>
    <cellStyle name="PrePop Currency (0)" xfId="3012"/>
    <cellStyle name="PrePop Currency (0) 10" xfId="3013"/>
    <cellStyle name="PrePop Currency (0) 11" xfId="3014"/>
    <cellStyle name="PrePop Currency (0) 12" xfId="3015"/>
    <cellStyle name="PrePop Currency (0) 13" xfId="3016"/>
    <cellStyle name="PrePop Currency (0) 14" xfId="3017"/>
    <cellStyle name="PrePop Currency (0) 15" xfId="3018"/>
    <cellStyle name="PrePop Currency (0) 16" xfId="3019"/>
    <cellStyle name="PrePop Currency (0) 2" xfId="3020"/>
    <cellStyle name="PrePop Currency (0) 3" xfId="3021"/>
    <cellStyle name="PrePop Currency (0) 4" xfId="3022"/>
    <cellStyle name="PrePop Currency (0) 5" xfId="3023"/>
    <cellStyle name="PrePop Currency (0) 6" xfId="3024"/>
    <cellStyle name="PrePop Currency (0) 7" xfId="3025"/>
    <cellStyle name="PrePop Currency (0) 8" xfId="3026"/>
    <cellStyle name="PrePop Currency (0) 9" xfId="3027"/>
    <cellStyle name="PrePop Currency (2)" xfId="3028"/>
    <cellStyle name="PrePop Currency (2) 10" xfId="3029"/>
    <cellStyle name="PrePop Currency (2) 11" xfId="3030"/>
    <cellStyle name="PrePop Currency (2) 12" xfId="3031"/>
    <cellStyle name="PrePop Currency (2) 13" xfId="3032"/>
    <cellStyle name="PrePop Currency (2) 14" xfId="3033"/>
    <cellStyle name="PrePop Currency (2) 15" xfId="3034"/>
    <cellStyle name="PrePop Currency (2) 16" xfId="3035"/>
    <cellStyle name="PrePop Currency (2) 2" xfId="3036"/>
    <cellStyle name="PrePop Currency (2) 3" xfId="3037"/>
    <cellStyle name="PrePop Currency (2) 4" xfId="3038"/>
    <cellStyle name="PrePop Currency (2) 5" xfId="3039"/>
    <cellStyle name="PrePop Currency (2) 6" xfId="3040"/>
    <cellStyle name="PrePop Currency (2) 7" xfId="3041"/>
    <cellStyle name="PrePop Currency (2) 8" xfId="3042"/>
    <cellStyle name="PrePop Currency (2) 9" xfId="3043"/>
    <cellStyle name="PrePop Units (0)" xfId="3044"/>
    <cellStyle name="PrePop Units (0) 10" xfId="3045"/>
    <cellStyle name="PrePop Units (0) 11" xfId="3046"/>
    <cellStyle name="PrePop Units (0) 12" xfId="3047"/>
    <cellStyle name="PrePop Units (0) 13" xfId="3048"/>
    <cellStyle name="PrePop Units (0) 14" xfId="3049"/>
    <cellStyle name="PrePop Units (0) 15" xfId="3050"/>
    <cellStyle name="PrePop Units (0) 16" xfId="3051"/>
    <cellStyle name="PrePop Units (0) 2" xfId="3052"/>
    <cellStyle name="PrePop Units (0) 3" xfId="3053"/>
    <cellStyle name="PrePop Units (0) 4" xfId="3054"/>
    <cellStyle name="PrePop Units (0) 5" xfId="3055"/>
    <cellStyle name="PrePop Units (0) 6" xfId="3056"/>
    <cellStyle name="PrePop Units (0) 7" xfId="3057"/>
    <cellStyle name="PrePop Units (0) 8" xfId="3058"/>
    <cellStyle name="PrePop Units (0) 9" xfId="3059"/>
    <cellStyle name="PrePop Units (1)" xfId="3060"/>
    <cellStyle name="PrePop Units (1) 10" xfId="3061"/>
    <cellStyle name="PrePop Units (1) 11" xfId="3062"/>
    <cellStyle name="PrePop Units (1) 12" xfId="3063"/>
    <cellStyle name="PrePop Units (1) 13" xfId="3064"/>
    <cellStyle name="PrePop Units (1) 14" xfId="3065"/>
    <cellStyle name="PrePop Units (1) 15" xfId="3066"/>
    <cellStyle name="PrePop Units (1) 16" xfId="3067"/>
    <cellStyle name="PrePop Units (1) 2" xfId="3068"/>
    <cellStyle name="PrePop Units (1) 3" xfId="3069"/>
    <cellStyle name="PrePop Units (1) 4" xfId="3070"/>
    <cellStyle name="PrePop Units (1) 5" xfId="3071"/>
    <cellStyle name="PrePop Units (1) 6" xfId="3072"/>
    <cellStyle name="PrePop Units (1) 7" xfId="3073"/>
    <cellStyle name="PrePop Units (1) 8" xfId="3074"/>
    <cellStyle name="PrePop Units (1) 9" xfId="3075"/>
    <cellStyle name="PrePop Units (2)" xfId="3076"/>
    <cellStyle name="PrePop Units (2) 10" xfId="3077"/>
    <cellStyle name="PrePop Units (2) 11" xfId="3078"/>
    <cellStyle name="PrePop Units (2) 12" xfId="3079"/>
    <cellStyle name="PrePop Units (2) 13" xfId="3080"/>
    <cellStyle name="PrePop Units (2) 14" xfId="3081"/>
    <cellStyle name="PrePop Units (2) 15" xfId="3082"/>
    <cellStyle name="PrePop Units (2) 16" xfId="3083"/>
    <cellStyle name="PrePop Units (2) 2" xfId="3084"/>
    <cellStyle name="PrePop Units (2) 3" xfId="3085"/>
    <cellStyle name="PrePop Units (2) 4" xfId="3086"/>
    <cellStyle name="PrePop Units (2) 5" xfId="3087"/>
    <cellStyle name="PrePop Units (2) 6" xfId="3088"/>
    <cellStyle name="PrePop Units (2) 7" xfId="3089"/>
    <cellStyle name="PrePop Units (2) 8" xfId="3090"/>
    <cellStyle name="PrePop Units (2) 9" xfId="3091"/>
    <cellStyle name="pricing" xfId="3092"/>
    <cellStyle name="pricing 2" xfId="3093"/>
    <cellStyle name="PSChar" xfId="3094"/>
    <cellStyle name="PSHeading" xfId="3095"/>
    <cellStyle name="Quantity" xfId="3096"/>
    <cellStyle name="regstoresfromspecstores" xfId="3097"/>
    <cellStyle name="regstoresfromspecstores 2" xfId="3098"/>
    <cellStyle name="RevList" xfId="3099"/>
    <cellStyle name="rlink_tiªn l­în_x005f_x001b_Hyperlink_TONG HOP KINH PHI" xfId="3100"/>
    <cellStyle name="rmal_ADAdot" xfId="3101"/>
    <cellStyle name="S—_x0008_" xfId="3102"/>
    <cellStyle name="S—_x0008_ 2" xfId="3103"/>
    <cellStyle name="s]_x000a__x000a_spooler=yes_x000a__x000a_load=_x000a__x000a_Beep=yes_x000a__x000a_NullPort=None_x000a__x000a_BorderWidth=3_x000a__x000a_CursorBlinkRate=1200_x000a__x000a_DoubleClickSpeed=452_x000a__x000a_Programs=co" xfId="3104"/>
    <cellStyle name="s]_x000d__x000a_spooler=yes_x000d__x000a_load=_x000d__x000a_Beep=yes_x000d__x000a_NullPort=None_x000d__x000a_BorderWidth=3_x000d__x000a_CursorBlinkRate=1200_x000d__x000a_DoubleClickSpeed=452_x000d__x000a_Programs=co" xfId="3105"/>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6"/>
    <cellStyle name="S—_x0008__KH TPCP vung TNB (03-1-2012)" xfId="3107"/>
    <cellStyle name="S—_x005f_x0008_" xfId="3108"/>
    <cellStyle name="SAPBEXaggData" xfId="3109"/>
    <cellStyle name="SAPBEXaggData 2" xfId="3110"/>
    <cellStyle name="SAPBEXaggDataEmph" xfId="3111"/>
    <cellStyle name="SAPBEXaggDataEmph 2" xfId="3112"/>
    <cellStyle name="SAPBEXaggItem" xfId="3113"/>
    <cellStyle name="SAPBEXaggItem 2" xfId="3114"/>
    <cellStyle name="SAPBEXchaText" xfId="3115"/>
    <cellStyle name="SAPBEXchaText 2" xfId="3116"/>
    <cellStyle name="SAPBEXexcBad7" xfId="3117"/>
    <cellStyle name="SAPBEXexcBad7 2" xfId="3118"/>
    <cellStyle name="SAPBEXexcBad8" xfId="3119"/>
    <cellStyle name="SAPBEXexcBad8 2" xfId="3120"/>
    <cellStyle name="SAPBEXexcBad9" xfId="3121"/>
    <cellStyle name="SAPBEXexcBad9 2" xfId="3122"/>
    <cellStyle name="SAPBEXexcCritical4" xfId="3123"/>
    <cellStyle name="SAPBEXexcCritical4 2" xfId="3124"/>
    <cellStyle name="SAPBEXexcCritical5" xfId="3125"/>
    <cellStyle name="SAPBEXexcCritical5 2" xfId="3126"/>
    <cellStyle name="SAPBEXexcCritical6" xfId="3127"/>
    <cellStyle name="SAPBEXexcCritical6 2" xfId="3128"/>
    <cellStyle name="SAPBEXexcGood1" xfId="3129"/>
    <cellStyle name="SAPBEXexcGood1 2" xfId="3130"/>
    <cellStyle name="SAPBEXexcGood2" xfId="3131"/>
    <cellStyle name="SAPBEXexcGood2 2" xfId="3132"/>
    <cellStyle name="SAPBEXexcGood3" xfId="3133"/>
    <cellStyle name="SAPBEXexcGood3 2" xfId="3134"/>
    <cellStyle name="SAPBEXfilterDrill" xfId="3135"/>
    <cellStyle name="SAPBEXfilterDrill 2" xfId="3136"/>
    <cellStyle name="SAPBEXfilterItem" xfId="3137"/>
    <cellStyle name="SAPBEXfilterItem 2" xfId="3138"/>
    <cellStyle name="SAPBEXfilterText" xfId="3139"/>
    <cellStyle name="SAPBEXfilterText 2" xfId="3140"/>
    <cellStyle name="SAPBEXformats" xfId="3141"/>
    <cellStyle name="SAPBEXformats 2" xfId="3142"/>
    <cellStyle name="SAPBEXheaderItem" xfId="3143"/>
    <cellStyle name="SAPBEXheaderItem 2" xfId="3144"/>
    <cellStyle name="SAPBEXheaderText" xfId="3145"/>
    <cellStyle name="SAPBEXheaderText 2" xfId="3146"/>
    <cellStyle name="SAPBEXresData" xfId="3147"/>
    <cellStyle name="SAPBEXresData 2" xfId="3148"/>
    <cellStyle name="SAPBEXresDataEmph" xfId="3149"/>
    <cellStyle name="SAPBEXresDataEmph 2" xfId="3150"/>
    <cellStyle name="SAPBEXresItem" xfId="3151"/>
    <cellStyle name="SAPBEXresItem 2" xfId="3152"/>
    <cellStyle name="SAPBEXstdData" xfId="3153"/>
    <cellStyle name="SAPBEXstdData 2" xfId="3154"/>
    <cellStyle name="SAPBEXstdDataEmph" xfId="3155"/>
    <cellStyle name="SAPBEXstdDataEmph 2" xfId="3156"/>
    <cellStyle name="SAPBEXstdItem" xfId="3157"/>
    <cellStyle name="SAPBEXstdItem 2" xfId="3158"/>
    <cellStyle name="SAPBEXtitle" xfId="3159"/>
    <cellStyle name="SAPBEXtitle 2" xfId="3160"/>
    <cellStyle name="SAPBEXundefined" xfId="3161"/>
    <cellStyle name="SAPBEXundefined 2" xfId="3162"/>
    <cellStyle name="serJet 1200 Series PCL 6" xfId="3163"/>
    <cellStyle name="SHADEDSTORES" xfId="3164"/>
    <cellStyle name="SHADEDSTORES 2" xfId="3165"/>
    <cellStyle name="songuyen" xfId="3166"/>
    <cellStyle name="specstores" xfId="3167"/>
    <cellStyle name="Standard_AAbgleich" xfId="3168"/>
    <cellStyle name="STTDG" xfId="3169"/>
    <cellStyle name="Style 1" xfId="3170"/>
    <cellStyle name="Style 1 2" xfId="3171"/>
    <cellStyle name="Style 1 3" xfId="3172"/>
    <cellStyle name="Style 10" xfId="3173"/>
    <cellStyle name="Style 10 2" xfId="3174"/>
    <cellStyle name="Style 100" xfId="3175"/>
    <cellStyle name="Style 101" xfId="3176"/>
    <cellStyle name="Style 102" xfId="3177"/>
    <cellStyle name="Style 103" xfId="3178"/>
    <cellStyle name="Style 104" xfId="3179"/>
    <cellStyle name="Style 105" xfId="3180"/>
    <cellStyle name="Style 106" xfId="3181"/>
    <cellStyle name="Style 107" xfId="3182"/>
    <cellStyle name="Style 108" xfId="3183"/>
    <cellStyle name="Style 109" xfId="3184"/>
    <cellStyle name="Style 11" xfId="3185"/>
    <cellStyle name="Style 11 2" xfId="3186"/>
    <cellStyle name="Style 110" xfId="3187"/>
    <cellStyle name="Style 111" xfId="3188"/>
    <cellStyle name="Style 112" xfId="3189"/>
    <cellStyle name="Style 113" xfId="3190"/>
    <cellStyle name="Style 114" xfId="3191"/>
    <cellStyle name="Style 115" xfId="3192"/>
    <cellStyle name="Style 116" xfId="3193"/>
    <cellStyle name="Style 117" xfId="3194"/>
    <cellStyle name="Style 118" xfId="3195"/>
    <cellStyle name="Style 119" xfId="3196"/>
    <cellStyle name="Style 12" xfId="3197"/>
    <cellStyle name="Style 12 2" xfId="3198"/>
    <cellStyle name="Style 120" xfId="3199"/>
    <cellStyle name="Style 121" xfId="3200"/>
    <cellStyle name="Style 122" xfId="3201"/>
    <cellStyle name="Style 123" xfId="3202"/>
    <cellStyle name="Style 124" xfId="3203"/>
    <cellStyle name="Style 125" xfId="3204"/>
    <cellStyle name="Style 126" xfId="3205"/>
    <cellStyle name="Style 127" xfId="3206"/>
    <cellStyle name="Style 128" xfId="3207"/>
    <cellStyle name="Style 129" xfId="3208"/>
    <cellStyle name="Style 13" xfId="3209"/>
    <cellStyle name="Style 13 2" xfId="3210"/>
    <cellStyle name="Style 130" xfId="3211"/>
    <cellStyle name="Style 131" xfId="3212"/>
    <cellStyle name="Style 132" xfId="3213"/>
    <cellStyle name="Style 133" xfId="3214"/>
    <cellStyle name="Style 134" xfId="3215"/>
    <cellStyle name="Style 135" xfId="3216"/>
    <cellStyle name="Style 136" xfId="3217"/>
    <cellStyle name="Style 137" xfId="3218"/>
    <cellStyle name="Style 138" xfId="3219"/>
    <cellStyle name="Style 139" xfId="3220"/>
    <cellStyle name="Style 14" xfId="3221"/>
    <cellStyle name="Style 14 2" xfId="3222"/>
    <cellStyle name="Style 140" xfId="3223"/>
    <cellStyle name="Style 141" xfId="3224"/>
    <cellStyle name="Style 142" xfId="3225"/>
    <cellStyle name="Style 143" xfId="3226"/>
    <cellStyle name="Style 144" xfId="3227"/>
    <cellStyle name="Style 145" xfId="3228"/>
    <cellStyle name="Style 146" xfId="3229"/>
    <cellStyle name="Style 147" xfId="3230"/>
    <cellStyle name="Style 148" xfId="3231"/>
    <cellStyle name="Style 149" xfId="3232"/>
    <cellStyle name="Style 15" xfId="3233"/>
    <cellStyle name="Style 15 2" xfId="3234"/>
    <cellStyle name="Style 150" xfId="3235"/>
    <cellStyle name="Style 151" xfId="3236"/>
    <cellStyle name="Style 152" xfId="3237"/>
    <cellStyle name="Style 153" xfId="3238"/>
    <cellStyle name="Style 154" xfId="3239"/>
    <cellStyle name="Style 155" xfId="3240"/>
    <cellStyle name="Style 16" xfId="3241"/>
    <cellStyle name="Style 16 2" xfId="3242"/>
    <cellStyle name="Style 17" xfId="3243"/>
    <cellStyle name="Style 17 2" xfId="3244"/>
    <cellStyle name="Style 18" xfId="3245"/>
    <cellStyle name="Style 18 2" xfId="3246"/>
    <cellStyle name="Style 19" xfId="3247"/>
    <cellStyle name="Style 19 2" xfId="3248"/>
    <cellStyle name="Style 2" xfId="3249"/>
    <cellStyle name="Style 2 2" xfId="3250"/>
    <cellStyle name="Style 20" xfId="3251"/>
    <cellStyle name="Style 20 2" xfId="3252"/>
    <cellStyle name="Style 21" xfId="3253"/>
    <cellStyle name="Style 21 2" xfId="3254"/>
    <cellStyle name="Style 22" xfId="3255"/>
    <cellStyle name="Style 22 2" xfId="3256"/>
    <cellStyle name="Style 23" xfId="3257"/>
    <cellStyle name="Style 23 2" xfId="3258"/>
    <cellStyle name="Style 24" xfId="3259"/>
    <cellStyle name="Style 24 2" xfId="3260"/>
    <cellStyle name="Style 25" xfId="3261"/>
    <cellStyle name="Style 25 2" xfId="3262"/>
    <cellStyle name="Style 26" xfId="3263"/>
    <cellStyle name="Style 26 2" xfId="3264"/>
    <cellStyle name="Style 27" xfId="3265"/>
    <cellStyle name="Style 27 2" xfId="3266"/>
    <cellStyle name="Style 28" xfId="3267"/>
    <cellStyle name="Style 28 2" xfId="3268"/>
    <cellStyle name="Style 29" xfId="3269"/>
    <cellStyle name="Style 29 2" xfId="3270"/>
    <cellStyle name="Style 3" xfId="3271"/>
    <cellStyle name="Style 3 2" xfId="3272"/>
    <cellStyle name="Style 30" xfId="3273"/>
    <cellStyle name="Style 30 2" xfId="3274"/>
    <cellStyle name="Style 31" xfId="3275"/>
    <cellStyle name="Style 31 2" xfId="3276"/>
    <cellStyle name="Style 32" xfId="3277"/>
    <cellStyle name="Style 32 2" xfId="3278"/>
    <cellStyle name="Style 33" xfId="3279"/>
    <cellStyle name="Style 33 2" xfId="3280"/>
    <cellStyle name="Style 34" xfId="3281"/>
    <cellStyle name="Style 34 2" xfId="3282"/>
    <cellStyle name="Style 35" xfId="3283"/>
    <cellStyle name="Style 35 2" xfId="3284"/>
    <cellStyle name="Style 36" xfId="3285"/>
    <cellStyle name="Style 37" xfId="3286"/>
    <cellStyle name="Style 37 2" xfId="3287"/>
    <cellStyle name="Style 38" xfId="3288"/>
    <cellStyle name="Style 38 2" xfId="3289"/>
    <cellStyle name="Style 39" xfId="3290"/>
    <cellStyle name="Style 39 2" xfId="3291"/>
    <cellStyle name="Style 4" xfId="3292"/>
    <cellStyle name="Style 4 2" xfId="3293"/>
    <cellStyle name="Style 40" xfId="3294"/>
    <cellStyle name="Style 40 2" xfId="3295"/>
    <cellStyle name="Style 41" xfId="3296"/>
    <cellStyle name="Style 41 2" xfId="3297"/>
    <cellStyle name="Style 42" xfId="3298"/>
    <cellStyle name="Style 42 2" xfId="3299"/>
    <cellStyle name="Style 43" xfId="3300"/>
    <cellStyle name="Style 43 2" xfId="3301"/>
    <cellStyle name="Style 44" xfId="3302"/>
    <cellStyle name="Style 44 2" xfId="3303"/>
    <cellStyle name="Style 45" xfId="3304"/>
    <cellStyle name="Style 45 2" xfId="3305"/>
    <cellStyle name="Style 46" xfId="3306"/>
    <cellStyle name="Style 46 2" xfId="3307"/>
    <cellStyle name="Style 47" xfId="3308"/>
    <cellStyle name="Style 47 2" xfId="3309"/>
    <cellStyle name="Style 48" xfId="3310"/>
    <cellStyle name="Style 48 2" xfId="3311"/>
    <cellStyle name="Style 49" xfId="3312"/>
    <cellStyle name="Style 49 2" xfId="3313"/>
    <cellStyle name="Style 5" xfId="3314"/>
    <cellStyle name="Style 50" xfId="3315"/>
    <cellStyle name="Style 50 2" xfId="3316"/>
    <cellStyle name="Style 51" xfId="3317"/>
    <cellStyle name="Style 51 2" xfId="3318"/>
    <cellStyle name="Style 52" xfId="3319"/>
    <cellStyle name="Style 52 2" xfId="3320"/>
    <cellStyle name="Style 53" xfId="3321"/>
    <cellStyle name="Style 53 2" xfId="3322"/>
    <cellStyle name="Style 54" xfId="3323"/>
    <cellStyle name="Style 54 2" xfId="3324"/>
    <cellStyle name="Style 55" xfId="3325"/>
    <cellStyle name="Style 55 2" xfId="3326"/>
    <cellStyle name="Style 56" xfId="3327"/>
    <cellStyle name="Style 57" xfId="3328"/>
    <cellStyle name="Style 58" xfId="3329"/>
    <cellStyle name="Style 59" xfId="3330"/>
    <cellStyle name="Style 6" xfId="3331"/>
    <cellStyle name="Style 6 2" xfId="3332"/>
    <cellStyle name="Style 60" xfId="3333"/>
    <cellStyle name="Style 61" xfId="3334"/>
    <cellStyle name="Style 62" xfId="3335"/>
    <cellStyle name="Style 63" xfId="3336"/>
    <cellStyle name="Style 64" xfId="3337"/>
    <cellStyle name="Style 65" xfId="3338"/>
    <cellStyle name="Style 66" xfId="3339"/>
    <cellStyle name="Style 67" xfId="3340"/>
    <cellStyle name="Style 68" xfId="3341"/>
    <cellStyle name="Style 69" xfId="3342"/>
    <cellStyle name="Style 7" xfId="3343"/>
    <cellStyle name="Style 7 2" xfId="3344"/>
    <cellStyle name="Style 70" xfId="3345"/>
    <cellStyle name="Style 71" xfId="3346"/>
    <cellStyle name="Style 72" xfId="3347"/>
    <cellStyle name="Style 73" xfId="3348"/>
    <cellStyle name="Style 74" xfId="3349"/>
    <cellStyle name="Style 75" xfId="3350"/>
    <cellStyle name="Style 76" xfId="3351"/>
    <cellStyle name="Style 77" xfId="3352"/>
    <cellStyle name="Style 78" xfId="3353"/>
    <cellStyle name="Style 79" xfId="3354"/>
    <cellStyle name="Style 8" xfId="3355"/>
    <cellStyle name="Style 8 2" xfId="3356"/>
    <cellStyle name="Style 80" xfId="3357"/>
    <cellStyle name="Style 81" xfId="3358"/>
    <cellStyle name="Style 82" xfId="3359"/>
    <cellStyle name="Style 83" xfId="3360"/>
    <cellStyle name="Style 84" xfId="3361"/>
    <cellStyle name="Style 85" xfId="3362"/>
    <cellStyle name="Style 86" xfId="3363"/>
    <cellStyle name="Style 87" xfId="3364"/>
    <cellStyle name="Style 88" xfId="3365"/>
    <cellStyle name="Style 89" xfId="3366"/>
    <cellStyle name="Style 9" xfId="3367"/>
    <cellStyle name="Style 9 2" xfId="3368"/>
    <cellStyle name="Style 90" xfId="3369"/>
    <cellStyle name="Style 91" xfId="3370"/>
    <cellStyle name="Style 92" xfId="3371"/>
    <cellStyle name="Style 93" xfId="3372"/>
    <cellStyle name="Style 94" xfId="3373"/>
    <cellStyle name="Style 95" xfId="3374"/>
    <cellStyle name="Style 96" xfId="3375"/>
    <cellStyle name="Style 97" xfId="3376"/>
    <cellStyle name="Style 98" xfId="3377"/>
    <cellStyle name="Style 99" xfId="3378"/>
    <cellStyle name="Style Date" xfId="3379"/>
    <cellStyle name="style_1" xfId="3380"/>
    <cellStyle name="subhead" xfId="3381"/>
    <cellStyle name="subhead 2" xfId="3382"/>
    <cellStyle name="Subtotal" xfId="3383"/>
    <cellStyle name="symbol" xfId="3384"/>
    <cellStyle name="T" xfId="3385"/>
    <cellStyle name="T 2" xfId="3386"/>
    <cellStyle name="T_15_10_2013 BC nhu cau von doi ung ODA (2014-2016) ngay 15102013 Sua" xfId="3387"/>
    <cellStyle name="T_bao cao" xfId="3388"/>
    <cellStyle name="T_bao cao 2" xfId="3389"/>
    <cellStyle name="T_bao cao phan bo KHDT 2011(final)" xfId="3390"/>
    <cellStyle name="T_Bao cao so lieu kiem toan nam 2007 sua" xfId="3391"/>
    <cellStyle name="T_Bao cao so lieu kiem toan nam 2007 sua 2" xfId="3392"/>
    <cellStyle name="T_Bao cao so lieu kiem toan nam 2007 sua_!1 1 bao cao giao KH ve HTCMT vung TNB   12-12-2011" xfId="3393"/>
    <cellStyle name="T_Bao cao so lieu kiem toan nam 2007 sua_!1 1 bao cao giao KH ve HTCMT vung TNB   12-12-2011 2" xfId="3394"/>
    <cellStyle name="T_Bao cao so lieu kiem toan nam 2007 sua_KH TPCP vung TNB (03-1-2012)" xfId="3395"/>
    <cellStyle name="T_Bao cao so lieu kiem toan nam 2007 sua_KH TPCP vung TNB (03-1-2012) 2" xfId="3396"/>
    <cellStyle name="T_bao cao_!1 1 bao cao giao KH ve HTCMT vung TNB   12-12-2011" xfId="3397"/>
    <cellStyle name="T_bao cao_!1 1 bao cao giao KH ve HTCMT vung TNB   12-12-2011 2" xfId="3398"/>
    <cellStyle name="T_bao cao_Bieu4HTMT" xfId="3399"/>
    <cellStyle name="T_bao cao_Bieu4HTMT 2" xfId="3400"/>
    <cellStyle name="T_bao cao_Bieu4HTMT_!1 1 bao cao giao KH ve HTCMT vung TNB   12-12-2011" xfId="3401"/>
    <cellStyle name="T_bao cao_Bieu4HTMT_!1 1 bao cao giao KH ve HTCMT vung TNB   12-12-2011 2" xfId="3402"/>
    <cellStyle name="T_bao cao_Bieu4HTMT_KH TPCP vung TNB (03-1-2012)" xfId="3403"/>
    <cellStyle name="T_bao cao_Bieu4HTMT_KH TPCP vung TNB (03-1-2012) 2" xfId="3404"/>
    <cellStyle name="T_bao cao_KH TPCP vung TNB (03-1-2012)" xfId="3405"/>
    <cellStyle name="T_bao cao_KH TPCP vung TNB (03-1-2012) 2" xfId="3406"/>
    <cellStyle name="T_BBTNG-06" xfId="3407"/>
    <cellStyle name="T_BBTNG-06 2" xfId="3408"/>
    <cellStyle name="T_BBTNG-06_!1 1 bao cao giao KH ve HTCMT vung TNB   12-12-2011" xfId="3409"/>
    <cellStyle name="T_BBTNG-06_!1 1 bao cao giao KH ve HTCMT vung TNB   12-12-2011 2" xfId="3410"/>
    <cellStyle name="T_BBTNG-06_Bieu4HTMT" xfId="3411"/>
    <cellStyle name="T_BBTNG-06_Bieu4HTMT 2" xfId="3412"/>
    <cellStyle name="T_BBTNG-06_Bieu4HTMT_!1 1 bao cao giao KH ve HTCMT vung TNB   12-12-2011" xfId="3413"/>
    <cellStyle name="T_BBTNG-06_Bieu4HTMT_!1 1 bao cao giao KH ve HTCMT vung TNB   12-12-2011 2" xfId="3414"/>
    <cellStyle name="T_BBTNG-06_Bieu4HTMT_KH TPCP vung TNB (03-1-2012)" xfId="3415"/>
    <cellStyle name="T_BBTNG-06_Bieu4HTMT_KH TPCP vung TNB (03-1-2012) 2" xfId="3416"/>
    <cellStyle name="T_BBTNG-06_KH TPCP vung TNB (03-1-2012)" xfId="3417"/>
    <cellStyle name="T_BBTNG-06_KH TPCP vung TNB (03-1-2012) 2" xfId="3418"/>
    <cellStyle name="T_BC  NAM 2007" xfId="3419"/>
    <cellStyle name="T_BC  NAM 2007 2" xfId="3420"/>
    <cellStyle name="T_BC CTMT-2008 Ttinh" xfId="3421"/>
    <cellStyle name="T_BC CTMT-2008 Ttinh 2" xfId="3422"/>
    <cellStyle name="T_BC CTMT-2008 Ttinh_!1 1 bao cao giao KH ve HTCMT vung TNB   12-12-2011" xfId="3423"/>
    <cellStyle name="T_BC CTMT-2008 Ttinh_!1 1 bao cao giao KH ve HTCMT vung TNB   12-12-2011 2" xfId="3424"/>
    <cellStyle name="T_BC CTMT-2008 Ttinh_KH TPCP vung TNB (03-1-2012)" xfId="3425"/>
    <cellStyle name="T_BC CTMT-2008 Ttinh_KH TPCP vung TNB (03-1-2012) 2" xfId="3426"/>
    <cellStyle name="T_BC nhu cau von doi ung ODA nganh NN (BKH)" xfId="3427"/>
    <cellStyle name="T_BC nhu cau von doi ung ODA nganh NN (BKH)_05-12  KH trung han 2016-2020 - Liem Thinh edited" xfId="3428"/>
    <cellStyle name="T_BC nhu cau von doi ung ODA nganh NN (BKH)_Copy of 05-12  KH trung han 2016-2020 - Liem Thinh edited (1)" xfId="3429"/>
    <cellStyle name="T_BC Tai co cau (bieu TH)" xfId="3430"/>
    <cellStyle name="T_BC Tai co cau (bieu TH)_05-12  KH trung han 2016-2020 - Liem Thinh edited" xfId="3431"/>
    <cellStyle name="T_BC Tai co cau (bieu TH)_Copy of 05-12  KH trung han 2016-2020 - Liem Thinh edited (1)" xfId="3432"/>
    <cellStyle name="T_Bieu 4.2 A, B KHCTgiong 2011" xfId="3433"/>
    <cellStyle name="T_Bieu 4.2 A, B KHCTgiong 2011 10" xfId="3434"/>
    <cellStyle name="T_Bieu 4.2 A, B KHCTgiong 2011 11" xfId="3435"/>
    <cellStyle name="T_Bieu 4.2 A, B KHCTgiong 2011 12" xfId="3436"/>
    <cellStyle name="T_Bieu 4.2 A, B KHCTgiong 2011 13" xfId="3437"/>
    <cellStyle name="T_Bieu 4.2 A, B KHCTgiong 2011 14" xfId="3438"/>
    <cellStyle name="T_Bieu 4.2 A, B KHCTgiong 2011 15" xfId="3439"/>
    <cellStyle name="T_Bieu 4.2 A, B KHCTgiong 2011 2" xfId="3440"/>
    <cellStyle name="T_Bieu 4.2 A, B KHCTgiong 2011 3" xfId="3441"/>
    <cellStyle name="T_Bieu 4.2 A, B KHCTgiong 2011 4" xfId="3442"/>
    <cellStyle name="T_Bieu 4.2 A, B KHCTgiong 2011 5" xfId="3443"/>
    <cellStyle name="T_Bieu 4.2 A, B KHCTgiong 2011 6" xfId="3444"/>
    <cellStyle name="T_Bieu 4.2 A, B KHCTgiong 2011 7" xfId="3445"/>
    <cellStyle name="T_Bieu 4.2 A, B KHCTgiong 2011 8" xfId="3446"/>
    <cellStyle name="T_Bieu 4.2 A, B KHCTgiong 2011 9" xfId="3447"/>
    <cellStyle name="T_Bieu mau cong trinh khoi cong moi 3-4" xfId="3448"/>
    <cellStyle name="T_Bieu mau cong trinh khoi cong moi 3-4 2" xfId="3449"/>
    <cellStyle name="T_Bieu mau cong trinh khoi cong moi 3-4_!1 1 bao cao giao KH ve HTCMT vung TNB   12-12-2011" xfId="3450"/>
    <cellStyle name="T_Bieu mau cong trinh khoi cong moi 3-4_!1 1 bao cao giao KH ve HTCMT vung TNB   12-12-2011 2" xfId="3451"/>
    <cellStyle name="T_Bieu mau cong trinh khoi cong moi 3-4_KH TPCP vung TNB (03-1-2012)" xfId="3452"/>
    <cellStyle name="T_Bieu mau cong trinh khoi cong moi 3-4_KH TPCP vung TNB (03-1-2012) 2" xfId="3453"/>
    <cellStyle name="T_Bieu mau danh muc du an thuoc CTMTQG nam 2008" xfId="3454"/>
    <cellStyle name="T_Bieu mau danh muc du an thuoc CTMTQG nam 2008 2" xfId="3455"/>
    <cellStyle name="T_Bieu mau danh muc du an thuoc CTMTQG nam 2008_!1 1 bao cao giao KH ve HTCMT vung TNB   12-12-2011" xfId="3456"/>
    <cellStyle name="T_Bieu mau danh muc du an thuoc CTMTQG nam 2008_!1 1 bao cao giao KH ve HTCMT vung TNB   12-12-2011 2" xfId="3457"/>
    <cellStyle name="T_Bieu mau danh muc du an thuoc CTMTQG nam 2008_KH TPCP vung TNB (03-1-2012)" xfId="3458"/>
    <cellStyle name="T_Bieu mau danh muc du an thuoc CTMTQG nam 2008_KH TPCP vung TNB (03-1-2012) 2" xfId="3459"/>
    <cellStyle name="T_Bieu tong hop nhu cau ung 2011 da chon loc -Mien nui" xfId="3460"/>
    <cellStyle name="T_Bieu tong hop nhu cau ung 2011 da chon loc -Mien nui 2" xfId="3461"/>
    <cellStyle name="T_Bieu tong hop nhu cau ung 2011 da chon loc -Mien nui_!1 1 bao cao giao KH ve HTCMT vung TNB   12-12-2011" xfId="3462"/>
    <cellStyle name="T_Bieu tong hop nhu cau ung 2011 da chon loc -Mien nui_!1 1 bao cao giao KH ve HTCMT vung TNB   12-12-2011 2" xfId="3463"/>
    <cellStyle name="T_Bieu tong hop nhu cau ung 2011 da chon loc -Mien nui_KH TPCP vung TNB (03-1-2012)" xfId="3464"/>
    <cellStyle name="T_Bieu tong hop nhu cau ung 2011 da chon loc -Mien nui_KH TPCP vung TNB (03-1-2012) 2" xfId="3465"/>
    <cellStyle name="T_Bieu3ODA" xfId="3466"/>
    <cellStyle name="T_Bieu3ODA 2" xfId="3467"/>
    <cellStyle name="T_Bieu3ODA_!1 1 bao cao giao KH ve HTCMT vung TNB   12-12-2011" xfId="3468"/>
    <cellStyle name="T_Bieu3ODA_!1 1 bao cao giao KH ve HTCMT vung TNB   12-12-2011 2" xfId="3469"/>
    <cellStyle name="T_Bieu3ODA_1" xfId="3470"/>
    <cellStyle name="T_Bieu3ODA_1 2" xfId="3471"/>
    <cellStyle name="T_Bieu3ODA_1_!1 1 bao cao giao KH ve HTCMT vung TNB   12-12-2011" xfId="3472"/>
    <cellStyle name="T_Bieu3ODA_1_!1 1 bao cao giao KH ve HTCMT vung TNB   12-12-2011 2" xfId="3473"/>
    <cellStyle name="T_Bieu3ODA_1_KH TPCP vung TNB (03-1-2012)" xfId="3474"/>
    <cellStyle name="T_Bieu3ODA_1_KH TPCP vung TNB (03-1-2012) 2" xfId="3475"/>
    <cellStyle name="T_Bieu3ODA_KH TPCP vung TNB (03-1-2012)" xfId="3476"/>
    <cellStyle name="T_Bieu3ODA_KH TPCP vung TNB (03-1-2012) 2" xfId="3477"/>
    <cellStyle name="T_Bieu4HTMT" xfId="3478"/>
    <cellStyle name="T_Bieu4HTMT 2" xfId="3479"/>
    <cellStyle name="T_Bieu4HTMT_!1 1 bao cao giao KH ve HTCMT vung TNB   12-12-2011" xfId="3480"/>
    <cellStyle name="T_Bieu4HTMT_!1 1 bao cao giao KH ve HTCMT vung TNB   12-12-2011 2" xfId="3481"/>
    <cellStyle name="T_Bieu4HTMT_KH TPCP vung TNB (03-1-2012)" xfId="3482"/>
    <cellStyle name="T_Bieu4HTMT_KH TPCP vung TNB (03-1-2012) 2" xfId="3483"/>
    <cellStyle name="T_bo sung von KCH nam 2010 va Du an tre kho khan" xfId="3484"/>
    <cellStyle name="T_bo sung von KCH nam 2010 va Du an tre kho khan 2" xfId="3485"/>
    <cellStyle name="T_bo sung von KCH nam 2010 va Du an tre kho khan_!1 1 bao cao giao KH ve HTCMT vung TNB   12-12-2011" xfId="3486"/>
    <cellStyle name="T_bo sung von KCH nam 2010 va Du an tre kho khan_!1 1 bao cao giao KH ve HTCMT vung TNB   12-12-2011 2" xfId="3487"/>
    <cellStyle name="T_bo sung von KCH nam 2010 va Du an tre kho khan_KH TPCP vung TNB (03-1-2012)" xfId="3488"/>
    <cellStyle name="T_bo sung von KCH nam 2010 va Du an tre kho khan_KH TPCP vung TNB (03-1-2012) 2" xfId="3489"/>
    <cellStyle name="T_Book1" xfId="3490"/>
    <cellStyle name="T_Book1 2" xfId="3491"/>
    <cellStyle name="T_Book1 3" xfId="3492"/>
    <cellStyle name="T_Book1_!1 1 bao cao giao KH ve HTCMT vung TNB   12-12-2011" xfId="3493"/>
    <cellStyle name="T_Book1_!1 1 bao cao giao KH ve HTCMT vung TNB   12-12-2011 2" xfId="3494"/>
    <cellStyle name="T_Book1_1" xfId="3495"/>
    <cellStyle name="T_Book1_1 2" xfId="3496"/>
    <cellStyle name="T_Book1_1_Bieu tong hop nhu cau ung 2011 da chon loc -Mien nui" xfId="3497"/>
    <cellStyle name="T_Book1_1_Bieu tong hop nhu cau ung 2011 da chon loc -Mien nui 2" xfId="3498"/>
    <cellStyle name="T_Book1_1_Bieu tong hop nhu cau ung 2011 da chon loc -Mien nui_!1 1 bao cao giao KH ve HTCMT vung TNB   12-12-2011" xfId="3499"/>
    <cellStyle name="T_Book1_1_Bieu tong hop nhu cau ung 2011 da chon loc -Mien nui_!1 1 bao cao giao KH ve HTCMT vung TNB   12-12-2011 2" xfId="3500"/>
    <cellStyle name="T_Book1_1_Bieu tong hop nhu cau ung 2011 da chon loc -Mien nui_KH TPCP vung TNB (03-1-2012)" xfId="3501"/>
    <cellStyle name="T_Book1_1_Bieu tong hop nhu cau ung 2011 da chon loc -Mien nui_KH TPCP vung TNB (03-1-2012) 2" xfId="3502"/>
    <cellStyle name="T_Book1_1_Bieu3ODA" xfId="3503"/>
    <cellStyle name="T_Book1_1_Bieu3ODA 2" xfId="3504"/>
    <cellStyle name="T_Book1_1_Bieu3ODA_!1 1 bao cao giao KH ve HTCMT vung TNB   12-12-2011" xfId="3505"/>
    <cellStyle name="T_Book1_1_Bieu3ODA_!1 1 bao cao giao KH ve HTCMT vung TNB   12-12-2011 2" xfId="3506"/>
    <cellStyle name="T_Book1_1_Bieu3ODA_KH TPCP vung TNB (03-1-2012)" xfId="3507"/>
    <cellStyle name="T_Book1_1_Bieu3ODA_KH TPCP vung TNB (03-1-2012) 2" xfId="3508"/>
    <cellStyle name="T_Book1_1_CPK" xfId="3509"/>
    <cellStyle name="T_Book1_1_CPK 2" xfId="3510"/>
    <cellStyle name="T_Book1_1_CPK_!1 1 bao cao giao KH ve HTCMT vung TNB   12-12-2011" xfId="3511"/>
    <cellStyle name="T_Book1_1_CPK_!1 1 bao cao giao KH ve HTCMT vung TNB   12-12-2011 2" xfId="3512"/>
    <cellStyle name="T_Book1_1_CPK_Bieu4HTMT" xfId="3513"/>
    <cellStyle name="T_Book1_1_CPK_Bieu4HTMT 2" xfId="3514"/>
    <cellStyle name="T_Book1_1_CPK_Bieu4HTMT_!1 1 bao cao giao KH ve HTCMT vung TNB   12-12-2011" xfId="3515"/>
    <cellStyle name="T_Book1_1_CPK_Bieu4HTMT_!1 1 bao cao giao KH ve HTCMT vung TNB   12-12-2011 2" xfId="3516"/>
    <cellStyle name="T_Book1_1_CPK_Bieu4HTMT_KH TPCP vung TNB (03-1-2012)" xfId="3517"/>
    <cellStyle name="T_Book1_1_CPK_Bieu4HTMT_KH TPCP vung TNB (03-1-2012) 2" xfId="3518"/>
    <cellStyle name="T_Book1_1_CPK_KH TPCP vung TNB (03-1-2012)" xfId="3519"/>
    <cellStyle name="T_Book1_1_CPK_KH TPCP vung TNB (03-1-2012) 2" xfId="3520"/>
    <cellStyle name="T_Book1_1_KH TPCP vung TNB (03-1-2012)" xfId="3523"/>
    <cellStyle name="T_Book1_1_KH TPCP vung TNB (03-1-2012) 2" xfId="3524"/>
    <cellStyle name="T_Book1_1_kien giang 2" xfId="3521"/>
    <cellStyle name="T_Book1_1_kien giang 2 2" xfId="3522"/>
    <cellStyle name="T_Book1_1_Luy ke von ung nam 2011 -Thoa gui ngay 12-8-2012" xfId="3525"/>
    <cellStyle name="T_Book1_1_Luy ke von ung nam 2011 -Thoa gui ngay 12-8-2012 2" xfId="3526"/>
    <cellStyle name="T_Book1_1_Luy ke von ung nam 2011 -Thoa gui ngay 12-8-2012_!1 1 bao cao giao KH ve HTCMT vung TNB   12-12-2011" xfId="3527"/>
    <cellStyle name="T_Book1_1_Luy ke von ung nam 2011 -Thoa gui ngay 12-8-2012_!1 1 bao cao giao KH ve HTCMT vung TNB   12-12-2011 2" xfId="3528"/>
    <cellStyle name="T_Book1_1_Luy ke von ung nam 2011 -Thoa gui ngay 12-8-2012_KH TPCP vung TNB (03-1-2012)" xfId="3529"/>
    <cellStyle name="T_Book1_1_Luy ke von ung nam 2011 -Thoa gui ngay 12-8-2012_KH TPCP vung TNB (03-1-2012) 2" xfId="3530"/>
    <cellStyle name="T_Book1_1_Thiet bi" xfId="3531"/>
    <cellStyle name="T_Book1_1_Thiet bi 2" xfId="3532"/>
    <cellStyle name="T_Book1_1_Thiet bi_!1 1 bao cao giao KH ve HTCMT vung TNB   12-12-2011" xfId="3533"/>
    <cellStyle name="T_Book1_1_Thiet bi_!1 1 bao cao giao KH ve HTCMT vung TNB   12-12-2011 2" xfId="3534"/>
    <cellStyle name="T_Book1_1_Thiet bi_Bieu4HTMT" xfId="3535"/>
    <cellStyle name="T_Book1_1_Thiet bi_Bieu4HTMT 2" xfId="3536"/>
    <cellStyle name="T_Book1_1_Thiet bi_Bieu4HTMT_!1 1 bao cao giao KH ve HTCMT vung TNB   12-12-2011" xfId="3537"/>
    <cellStyle name="T_Book1_1_Thiet bi_Bieu4HTMT_!1 1 bao cao giao KH ve HTCMT vung TNB   12-12-2011 2" xfId="3538"/>
    <cellStyle name="T_Book1_1_Thiet bi_Bieu4HTMT_KH TPCP vung TNB (03-1-2012)" xfId="3539"/>
    <cellStyle name="T_Book1_1_Thiet bi_Bieu4HTMT_KH TPCP vung TNB (03-1-2012) 2" xfId="3540"/>
    <cellStyle name="T_Book1_1_Thiet bi_KH TPCP vung TNB (03-1-2012)" xfId="3541"/>
    <cellStyle name="T_Book1_1_Thiet bi_KH TPCP vung TNB (03-1-2012) 2" xfId="3542"/>
    <cellStyle name="T_Book1_15_10_2013 BC nhu cau von doi ung ODA (2014-2016) ngay 15102013 Sua" xfId="3543"/>
    <cellStyle name="T_Book1_bao cao phan bo KHDT 2011(final)" xfId="3544"/>
    <cellStyle name="T_Book1_bao cao phan bo KHDT 2011(final)_BC nhu cau von doi ung ODA nganh NN (BKH)" xfId="3545"/>
    <cellStyle name="T_Book1_bao cao phan bo KHDT 2011(final)_BC Tai co cau (bieu TH)" xfId="3546"/>
    <cellStyle name="T_Book1_bao cao phan bo KHDT 2011(final)_DK 2014-2015 final" xfId="3547"/>
    <cellStyle name="T_Book1_bao cao phan bo KHDT 2011(final)_DK 2014-2015 new" xfId="3548"/>
    <cellStyle name="T_Book1_bao cao phan bo KHDT 2011(final)_DK KH CBDT 2014 11-11-2013" xfId="3549"/>
    <cellStyle name="T_Book1_bao cao phan bo KHDT 2011(final)_DK KH CBDT 2014 11-11-2013(1)" xfId="3550"/>
    <cellStyle name="T_Book1_bao cao phan bo KHDT 2011(final)_KH 2011-2015" xfId="3551"/>
    <cellStyle name="T_Book1_bao cao phan bo KHDT 2011(final)_tai co cau dau tu (tong hop)1" xfId="3552"/>
    <cellStyle name="T_Book1_BC nhu cau von doi ung ODA nganh NN (BKH)" xfId="3557"/>
    <cellStyle name="T_Book1_BC nhu cau von doi ung ODA nganh NN (BKH)_05-12  KH trung han 2016-2020 - Liem Thinh edited" xfId="3558"/>
    <cellStyle name="T_Book1_BC nhu cau von doi ung ODA nganh NN (BKH)_Copy of 05-12  KH trung han 2016-2020 - Liem Thinh edited (1)" xfId="3559"/>
    <cellStyle name="T_Book1_BC NQ11-CP - chinh sua lai" xfId="3553"/>
    <cellStyle name="T_Book1_BC NQ11-CP - chinh sua lai 2" xfId="3554"/>
    <cellStyle name="T_Book1_BC NQ11-CP-Quynh sau bieu so3" xfId="3555"/>
    <cellStyle name="T_Book1_BC NQ11-CP-Quynh sau bieu so3 2" xfId="3556"/>
    <cellStyle name="T_Book1_BC Tai co cau (bieu TH)" xfId="3560"/>
    <cellStyle name="T_Book1_BC Tai co cau (bieu TH)_05-12  KH trung han 2016-2020 - Liem Thinh edited" xfId="3561"/>
    <cellStyle name="T_Book1_BC Tai co cau (bieu TH)_Copy of 05-12  KH trung han 2016-2020 - Liem Thinh edited (1)" xfId="3562"/>
    <cellStyle name="T_Book1_BC_NQ11-CP_-_Thao_sua_lai" xfId="3563"/>
    <cellStyle name="T_Book1_BC_NQ11-CP_-_Thao_sua_lai 2" xfId="3564"/>
    <cellStyle name="T_Book1_Bieu mau cong trinh khoi cong moi 3-4" xfId="3565"/>
    <cellStyle name="T_Book1_Bieu mau cong trinh khoi cong moi 3-4 2" xfId="3566"/>
    <cellStyle name="T_Book1_Bieu mau cong trinh khoi cong moi 3-4_!1 1 bao cao giao KH ve HTCMT vung TNB   12-12-2011" xfId="3567"/>
    <cellStyle name="T_Book1_Bieu mau cong trinh khoi cong moi 3-4_!1 1 bao cao giao KH ve HTCMT vung TNB   12-12-2011 2" xfId="3568"/>
    <cellStyle name="T_Book1_Bieu mau cong trinh khoi cong moi 3-4_KH TPCP vung TNB (03-1-2012)" xfId="3569"/>
    <cellStyle name="T_Book1_Bieu mau cong trinh khoi cong moi 3-4_KH TPCP vung TNB (03-1-2012) 2" xfId="3570"/>
    <cellStyle name="T_Book1_Bieu mau danh muc du an thuoc CTMTQG nam 2008" xfId="3571"/>
    <cellStyle name="T_Book1_Bieu mau danh muc du an thuoc CTMTQG nam 2008 2" xfId="3572"/>
    <cellStyle name="T_Book1_Bieu mau danh muc du an thuoc CTMTQG nam 2008_!1 1 bao cao giao KH ve HTCMT vung TNB   12-12-2011" xfId="3573"/>
    <cellStyle name="T_Book1_Bieu mau danh muc du an thuoc CTMTQG nam 2008_!1 1 bao cao giao KH ve HTCMT vung TNB   12-12-2011 2" xfId="3574"/>
    <cellStyle name="T_Book1_Bieu mau danh muc du an thuoc CTMTQG nam 2008_KH TPCP vung TNB (03-1-2012)" xfId="3575"/>
    <cellStyle name="T_Book1_Bieu mau danh muc du an thuoc CTMTQG nam 2008_KH TPCP vung TNB (03-1-2012) 2" xfId="3576"/>
    <cellStyle name="T_Book1_Bieu tong hop nhu cau ung 2011 da chon loc -Mien nui" xfId="3577"/>
    <cellStyle name="T_Book1_Bieu tong hop nhu cau ung 2011 da chon loc -Mien nui 2" xfId="3578"/>
    <cellStyle name="T_Book1_Bieu tong hop nhu cau ung 2011 da chon loc -Mien nui_!1 1 bao cao giao KH ve HTCMT vung TNB   12-12-2011" xfId="3579"/>
    <cellStyle name="T_Book1_Bieu tong hop nhu cau ung 2011 da chon loc -Mien nui_!1 1 bao cao giao KH ve HTCMT vung TNB   12-12-2011 2" xfId="3580"/>
    <cellStyle name="T_Book1_Bieu tong hop nhu cau ung 2011 da chon loc -Mien nui_KH TPCP vung TNB (03-1-2012)" xfId="3581"/>
    <cellStyle name="T_Book1_Bieu tong hop nhu cau ung 2011 da chon loc -Mien nui_KH TPCP vung TNB (03-1-2012) 2" xfId="3582"/>
    <cellStyle name="T_Book1_Bieu3ODA" xfId="3583"/>
    <cellStyle name="T_Book1_Bieu3ODA 2" xfId="3584"/>
    <cellStyle name="T_Book1_Bieu3ODA_!1 1 bao cao giao KH ve HTCMT vung TNB   12-12-2011" xfId="3585"/>
    <cellStyle name="T_Book1_Bieu3ODA_!1 1 bao cao giao KH ve HTCMT vung TNB   12-12-2011 2" xfId="3586"/>
    <cellStyle name="T_Book1_Bieu3ODA_1" xfId="3587"/>
    <cellStyle name="T_Book1_Bieu3ODA_1 2" xfId="3588"/>
    <cellStyle name="T_Book1_Bieu3ODA_1_!1 1 bao cao giao KH ve HTCMT vung TNB   12-12-2011" xfId="3589"/>
    <cellStyle name="T_Book1_Bieu3ODA_1_!1 1 bao cao giao KH ve HTCMT vung TNB   12-12-2011 2" xfId="3590"/>
    <cellStyle name="T_Book1_Bieu3ODA_1_KH TPCP vung TNB (03-1-2012)" xfId="3591"/>
    <cellStyle name="T_Book1_Bieu3ODA_1_KH TPCP vung TNB (03-1-2012) 2" xfId="3592"/>
    <cellStyle name="T_Book1_Bieu3ODA_KH TPCP vung TNB (03-1-2012)" xfId="3593"/>
    <cellStyle name="T_Book1_Bieu3ODA_KH TPCP vung TNB (03-1-2012) 2" xfId="3594"/>
    <cellStyle name="T_Book1_Bieu4HTMT" xfId="3595"/>
    <cellStyle name="T_Book1_Bieu4HTMT 2" xfId="3596"/>
    <cellStyle name="T_Book1_Bieu4HTMT_!1 1 bao cao giao KH ve HTCMT vung TNB   12-12-2011" xfId="3597"/>
    <cellStyle name="T_Book1_Bieu4HTMT_!1 1 bao cao giao KH ve HTCMT vung TNB   12-12-2011 2" xfId="3598"/>
    <cellStyle name="T_Book1_Bieu4HTMT_KH TPCP vung TNB (03-1-2012)" xfId="3599"/>
    <cellStyle name="T_Book1_Bieu4HTMT_KH TPCP vung TNB (03-1-2012) 2" xfId="3600"/>
    <cellStyle name="T_Book1_Book1" xfId="3601"/>
    <cellStyle name="T_Book1_Book1 2" xfId="3602"/>
    <cellStyle name="T_Book1_Cong trinh co y kien LD_Dang_NN_2011-Tay nguyen-9-10" xfId="3603"/>
    <cellStyle name="T_Book1_Cong trinh co y kien LD_Dang_NN_2011-Tay nguyen-9-10 2" xfId="3604"/>
    <cellStyle name="T_Book1_Cong trinh co y kien LD_Dang_NN_2011-Tay nguyen-9-10_!1 1 bao cao giao KH ve HTCMT vung TNB   12-12-2011" xfId="3605"/>
    <cellStyle name="T_Book1_Cong trinh co y kien LD_Dang_NN_2011-Tay nguyen-9-10_!1 1 bao cao giao KH ve HTCMT vung TNB   12-12-2011 2" xfId="3606"/>
    <cellStyle name="T_Book1_Cong trinh co y kien LD_Dang_NN_2011-Tay nguyen-9-10_Bieu4HTMT" xfId="3607"/>
    <cellStyle name="T_Book1_Cong trinh co y kien LD_Dang_NN_2011-Tay nguyen-9-10_Bieu4HTMT 2" xfId="3608"/>
    <cellStyle name="T_Book1_Cong trinh co y kien LD_Dang_NN_2011-Tay nguyen-9-10_KH TPCP vung TNB (03-1-2012)" xfId="3609"/>
    <cellStyle name="T_Book1_Cong trinh co y kien LD_Dang_NN_2011-Tay nguyen-9-10_KH TPCP vung TNB (03-1-2012) 2" xfId="3610"/>
    <cellStyle name="T_Book1_CPK" xfId="3611"/>
    <cellStyle name="T_Book1_CPK 2" xfId="3612"/>
    <cellStyle name="T_Book1_danh muc chuan bi dau tu 2011 ngay 07-6-2011" xfId="3613"/>
    <cellStyle name="T_Book1_danh muc chuan bi dau tu 2011 ngay 07-6-2011 2" xfId="3614"/>
    <cellStyle name="T_Book1_dieu chinh KH 2011 ngay 26-5-2011111" xfId="3615"/>
    <cellStyle name="T_Book1_dieu chinh KH 2011 ngay 26-5-2011111 2" xfId="3616"/>
    <cellStyle name="T_Book1_DK 2014-2015 final" xfId="3617"/>
    <cellStyle name="T_Book1_DK 2014-2015 final_05-12  KH trung han 2016-2020 - Liem Thinh edited" xfId="3618"/>
    <cellStyle name="T_Book1_DK 2014-2015 final_Copy of 05-12  KH trung han 2016-2020 - Liem Thinh edited (1)" xfId="3619"/>
    <cellStyle name="T_Book1_DK 2014-2015 new" xfId="3620"/>
    <cellStyle name="T_Book1_DK 2014-2015 new_05-12  KH trung han 2016-2020 - Liem Thinh edited" xfId="3621"/>
    <cellStyle name="T_Book1_DK 2014-2015 new_Copy of 05-12  KH trung han 2016-2020 - Liem Thinh edited (1)" xfId="3622"/>
    <cellStyle name="T_Book1_DK KH CBDT 2014 11-11-2013" xfId="3623"/>
    <cellStyle name="T_Book1_DK KH CBDT 2014 11-11-2013(1)" xfId="3624"/>
    <cellStyle name="T_Book1_DK KH CBDT 2014 11-11-2013(1)_05-12  KH trung han 2016-2020 - Liem Thinh edited" xfId="3625"/>
    <cellStyle name="T_Book1_DK KH CBDT 2014 11-11-2013(1)_Copy of 05-12  KH trung han 2016-2020 - Liem Thinh edited (1)" xfId="3626"/>
    <cellStyle name="T_Book1_DK KH CBDT 2014 11-11-2013_05-12  KH trung han 2016-2020 - Liem Thinh edited" xfId="3627"/>
    <cellStyle name="T_Book1_DK KH CBDT 2014 11-11-2013_Copy of 05-12  KH trung han 2016-2020 - Liem Thinh edited (1)" xfId="3628"/>
    <cellStyle name="T_Book1_Du an khoi cong moi nam 2010" xfId="3629"/>
    <cellStyle name="T_Book1_Du an khoi cong moi nam 2010 2" xfId="3630"/>
    <cellStyle name="T_Book1_Du an khoi cong moi nam 2010_!1 1 bao cao giao KH ve HTCMT vung TNB   12-12-2011" xfId="3631"/>
    <cellStyle name="T_Book1_Du an khoi cong moi nam 2010_!1 1 bao cao giao KH ve HTCMT vung TNB   12-12-2011 2" xfId="3632"/>
    <cellStyle name="T_Book1_Du an khoi cong moi nam 2010_KH TPCP vung TNB (03-1-2012)" xfId="3633"/>
    <cellStyle name="T_Book1_Du an khoi cong moi nam 2010_KH TPCP vung TNB (03-1-2012) 2" xfId="3634"/>
    <cellStyle name="T_Book1_giao KH 2011 ngay 10-12-2010" xfId="3635"/>
    <cellStyle name="T_Book1_giao KH 2011 ngay 10-12-2010 2" xfId="3636"/>
    <cellStyle name="T_Book1_Hang Tom goi9 9-07(Cau 12 sua)" xfId="3637"/>
    <cellStyle name="T_Book1_Hang Tom goi9 9-07(Cau 12 sua) 2" xfId="3638"/>
    <cellStyle name="T_Book1_Ket qua phan bo von nam 2008" xfId="3639"/>
    <cellStyle name="T_Book1_Ket qua phan bo von nam 2008 2" xfId="3640"/>
    <cellStyle name="T_Book1_Ket qua phan bo von nam 2008_!1 1 bao cao giao KH ve HTCMT vung TNB   12-12-2011" xfId="3641"/>
    <cellStyle name="T_Book1_Ket qua phan bo von nam 2008_!1 1 bao cao giao KH ve HTCMT vung TNB   12-12-2011 2" xfId="3642"/>
    <cellStyle name="T_Book1_Ket qua phan bo von nam 2008_KH TPCP vung TNB (03-1-2012)" xfId="3643"/>
    <cellStyle name="T_Book1_Ket qua phan bo von nam 2008_KH TPCP vung TNB (03-1-2012) 2" xfId="3644"/>
    <cellStyle name="T_Book1_KH TPCP vung TNB (03-1-2012)" xfId="3647"/>
    <cellStyle name="T_Book1_KH TPCP vung TNB (03-1-2012) 2" xfId="3648"/>
    <cellStyle name="T_Book1_KH XDCB_2008 lan 2 sua ngay 10-11" xfId="3649"/>
    <cellStyle name="T_Book1_KH XDCB_2008 lan 2 sua ngay 10-11 2" xfId="3650"/>
    <cellStyle name="T_Book1_KH XDCB_2008 lan 2 sua ngay 10-11_!1 1 bao cao giao KH ve HTCMT vung TNB   12-12-2011" xfId="3651"/>
    <cellStyle name="T_Book1_KH XDCB_2008 lan 2 sua ngay 10-11_!1 1 bao cao giao KH ve HTCMT vung TNB   12-12-2011 2" xfId="3652"/>
    <cellStyle name="T_Book1_KH XDCB_2008 lan 2 sua ngay 10-11_KH TPCP vung TNB (03-1-2012)" xfId="3653"/>
    <cellStyle name="T_Book1_KH XDCB_2008 lan 2 sua ngay 10-11_KH TPCP vung TNB (03-1-2012) 2" xfId="3654"/>
    <cellStyle name="T_Book1_Khoi luong chinh Hang Tom" xfId="3655"/>
    <cellStyle name="T_Book1_Khoi luong chinh Hang Tom 2" xfId="3656"/>
    <cellStyle name="T_Book1_kien giang 2" xfId="3645"/>
    <cellStyle name="T_Book1_kien giang 2 2" xfId="3646"/>
    <cellStyle name="T_Book1_Luy ke von ung nam 2011 -Thoa gui ngay 12-8-2012" xfId="3657"/>
    <cellStyle name="T_Book1_Luy ke von ung nam 2011 -Thoa gui ngay 12-8-2012 2" xfId="3658"/>
    <cellStyle name="T_Book1_Luy ke von ung nam 2011 -Thoa gui ngay 12-8-2012_!1 1 bao cao giao KH ve HTCMT vung TNB   12-12-2011" xfId="3659"/>
    <cellStyle name="T_Book1_Luy ke von ung nam 2011 -Thoa gui ngay 12-8-2012_!1 1 bao cao giao KH ve HTCMT vung TNB   12-12-2011 2" xfId="3660"/>
    <cellStyle name="T_Book1_Luy ke von ung nam 2011 -Thoa gui ngay 12-8-2012_KH TPCP vung TNB (03-1-2012)" xfId="3661"/>
    <cellStyle name="T_Book1_Luy ke von ung nam 2011 -Thoa gui ngay 12-8-2012_KH TPCP vung TNB (03-1-2012) 2" xfId="3662"/>
    <cellStyle name="T_Book1_Nhu cau von ung truoc 2011 Tha h Hoa + Nge An gui TW" xfId="3663"/>
    <cellStyle name="T_Book1_Nhu cau von ung truoc 2011 Tha h Hoa + Nge An gui TW 2" xfId="3664"/>
    <cellStyle name="T_Book1_Nhu cau von ung truoc 2011 Tha h Hoa + Nge An gui TW_!1 1 bao cao giao KH ve HTCMT vung TNB   12-12-2011" xfId="3665"/>
    <cellStyle name="T_Book1_Nhu cau von ung truoc 2011 Tha h Hoa + Nge An gui TW_!1 1 bao cao giao KH ve HTCMT vung TNB   12-12-2011 2" xfId="3666"/>
    <cellStyle name="T_Book1_Nhu cau von ung truoc 2011 Tha h Hoa + Nge An gui TW_Bieu4HTMT" xfId="3667"/>
    <cellStyle name="T_Book1_Nhu cau von ung truoc 2011 Tha h Hoa + Nge An gui TW_Bieu4HTMT 2" xfId="3668"/>
    <cellStyle name="T_Book1_Nhu cau von ung truoc 2011 Tha h Hoa + Nge An gui TW_Bieu4HTMT_!1 1 bao cao giao KH ve HTCMT vung TNB   12-12-2011" xfId="3669"/>
    <cellStyle name="T_Book1_Nhu cau von ung truoc 2011 Tha h Hoa + Nge An gui TW_Bieu4HTMT_!1 1 bao cao giao KH ve HTCMT vung TNB   12-12-2011 2" xfId="3670"/>
    <cellStyle name="T_Book1_Nhu cau von ung truoc 2011 Tha h Hoa + Nge An gui TW_Bieu4HTMT_KH TPCP vung TNB (03-1-2012)" xfId="3671"/>
    <cellStyle name="T_Book1_Nhu cau von ung truoc 2011 Tha h Hoa + Nge An gui TW_Bieu4HTMT_KH TPCP vung TNB (03-1-2012) 2" xfId="3672"/>
    <cellStyle name="T_Book1_Nhu cau von ung truoc 2011 Tha h Hoa + Nge An gui TW_KH TPCP vung TNB (03-1-2012)" xfId="3673"/>
    <cellStyle name="T_Book1_Nhu cau von ung truoc 2011 Tha h Hoa + Nge An gui TW_KH TPCP vung TNB (03-1-2012) 2" xfId="3674"/>
    <cellStyle name="T_Book1_phu luc tong ket tinh hinh TH giai doan 03-10 (ngay 30)" xfId="3675"/>
    <cellStyle name="T_Book1_phu luc tong ket tinh hinh TH giai doan 03-10 (ngay 30) 2" xfId="3676"/>
    <cellStyle name="T_Book1_phu luc tong ket tinh hinh TH giai doan 03-10 (ngay 30)_!1 1 bao cao giao KH ve HTCMT vung TNB   12-12-2011" xfId="3677"/>
    <cellStyle name="T_Book1_phu luc tong ket tinh hinh TH giai doan 03-10 (ngay 30)_!1 1 bao cao giao KH ve HTCMT vung TNB   12-12-2011 2" xfId="3678"/>
    <cellStyle name="T_Book1_phu luc tong ket tinh hinh TH giai doan 03-10 (ngay 30)_KH TPCP vung TNB (03-1-2012)" xfId="3679"/>
    <cellStyle name="T_Book1_phu luc tong ket tinh hinh TH giai doan 03-10 (ngay 30)_KH TPCP vung TNB (03-1-2012) 2" xfId="3680"/>
    <cellStyle name="T_Book1_TH ung tren 70%-Ra soat phap ly-8-6 (dung de chuyen vao vu TH)" xfId="3689"/>
    <cellStyle name="T_Book1_TH ung tren 70%-Ra soat phap ly-8-6 (dung de chuyen vao vu TH) 2" xfId="3690"/>
    <cellStyle name="T_Book1_TH ung tren 70%-Ra soat phap ly-8-6 (dung de chuyen vao vu TH)_!1 1 bao cao giao KH ve HTCMT vung TNB   12-12-2011" xfId="3691"/>
    <cellStyle name="T_Book1_TH ung tren 70%-Ra soat phap ly-8-6 (dung de chuyen vao vu TH)_!1 1 bao cao giao KH ve HTCMT vung TNB   12-12-2011 2" xfId="3692"/>
    <cellStyle name="T_Book1_TH ung tren 70%-Ra soat phap ly-8-6 (dung de chuyen vao vu TH)_Bieu4HTMT" xfId="3693"/>
    <cellStyle name="T_Book1_TH ung tren 70%-Ra soat phap ly-8-6 (dung de chuyen vao vu TH)_Bieu4HTMT 2" xfId="3694"/>
    <cellStyle name="T_Book1_TH ung tren 70%-Ra soat phap ly-8-6 (dung de chuyen vao vu TH)_KH TPCP vung TNB (03-1-2012)" xfId="3695"/>
    <cellStyle name="T_Book1_TH ung tren 70%-Ra soat phap ly-8-6 (dung de chuyen vao vu TH)_KH TPCP vung TNB (03-1-2012) 2" xfId="3696"/>
    <cellStyle name="T_Book1_TH y kien LD_KH 2010 Ca Nuoc 22-9-2011-Gui ca Vu" xfId="3697"/>
    <cellStyle name="T_Book1_TH y kien LD_KH 2010 Ca Nuoc 22-9-2011-Gui ca Vu 2" xfId="3698"/>
    <cellStyle name="T_Book1_TH y kien LD_KH 2010 Ca Nuoc 22-9-2011-Gui ca Vu_!1 1 bao cao giao KH ve HTCMT vung TNB   12-12-2011" xfId="3699"/>
    <cellStyle name="T_Book1_TH y kien LD_KH 2010 Ca Nuoc 22-9-2011-Gui ca Vu_!1 1 bao cao giao KH ve HTCMT vung TNB   12-12-2011 2" xfId="3700"/>
    <cellStyle name="T_Book1_TH y kien LD_KH 2010 Ca Nuoc 22-9-2011-Gui ca Vu_Bieu4HTMT" xfId="3701"/>
    <cellStyle name="T_Book1_TH y kien LD_KH 2010 Ca Nuoc 22-9-2011-Gui ca Vu_Bieu4HTMT 2" xfId="3702"/>
    <cellStyle name="T_Book1_TH y kien LD_KH 2010 Ca Nuoc 22-9-2011-Gui ca Vu_KH TPCP vung TNB (03-1-2012)" xfId="3703"/>
    <cellStyle name="T_Book1_TH y kien LD_KH 2010 Ca Nuoc 22-9-2011-Gui ca Vu_KH TPCP vung TNB (03-1-2012) 2" xfId="3704"/>
    <cellStyle name="T_Book1_Thiet bi" xfId="3705"/>
    <cellStyle name="T_Book1_Thiet bi 2" xfId="3706"/>
    <cellStyle name="T_Book1_TN - Ho tro khac 2011" xfId="3681"/>
    <cellStyle name="T_Book1_TN - Ho tro khac 2011 2" xfId="3682"/>
    <cellStyle name="T_Book1_TN - Ho tro khac 2011_!1 1 bao cao giao KH ve HTCMT vung TNB   12-12-2011" xfId="3683"/>
    <cellStyle name="T_Book1_TN - Ho tro khac 2011_!1 1 bao cao giao KH ve HTCMT vung TNB   12-12-2011 2" xfId="3684"/>
    <cellStyle name="T_Book1_TN - Ho tro khac 2011_Bieu4HTMT" xfId="3685"/>
    <cellStyle name="T_Book1_TN - Ho tro khac 2011_Bieu4HTMT 2" xfId="3686"/>
    <cellStyle name="T_Book1_TN - Ho tro khac 2011_KH TPCP vung TNB (03-1-2012)" xfId="3687"/>
    <cellStyle name="T_Book1_TN - Ho tro khac 2011_KH TPCP vung TNB (03-1-2012) 2" xfId="3688"/>
    <cellStyle name="T_Book1_ung truoc 2011 NSTW Thanh Hoa + Nge An gui Thu 12-5" xfId="3707"/>
    <cellStyle name="T_Book1_ung truoc 2011 NSTW Thanh Hoa + Nge An gui Thu 12-5 2" xfId="3708"/>
    <cellStyle name="T_Book1_ung truoc 2011 NSTW Thanh Hoa + Nge An gui Thu 12-5_!1 1 bao cao giao KH ve HTCMT vung TNB   12-12-2011" xfId="3709"/>
    <cellStyle name="T_Book1_ung truoc 2011 NSTW Thanh Hoa + Nge An gui Thu 12-5_!1 1 bao cao giao KH ve HTCMT vung TNB   12-12-2011 2" xfId="3710"/>
    <cellStyle name="T_Book1_ung truoc 2011 NSTW Thanh Hoa + Nge An gui Thu 12-5_Bieu4HTMT" xfId="3711"/>
    <cellStyle name="T_Book1_ung truoc 2011 NSTW Thanh Hoa + Nge An gui Thu 12-5_Bieu4HTMT 2" xfId="3712"/>
    <cellStyle name="T_Book1_ung truoc 2011 NSTW Thanh Hoa + Nge An gui Thu 12-5_Bieu4HTMT_!1 1 bao cao giao KH ve HTCMT vung TNB   12-12-2011" xfId="3713"/>
    <cellStyle name="T_Book1_ung truoc 2011 NSTW Thanh Hoa + Nge An gui Thu 12-5_Bieu4HTMT_!1 1 bao cao giao KH ve HTCMT vung TNB   12-12-2011 2" xfId="3714"/>
    <cellStyle name="T_Book1_ung truoc 2011 NSTW Thanh Hoa + Nge An gui Thu 12-5_Bieu4HTMT_KH TPCP vung TNB (03-1-2012)" xfId="3715"/>
    <cellStyle name="T_Book1_ung truoc 2011 NSTW Thanh Hoa + Nge An gui Thu 12-5_Bieu4HTMT_KH TPCP vung TNB (03-1-2012) 2" xfId="3716"/>
    <cellStyle name="T_Book1_ung truoc 2011 NSTW Thanh Hoa + Nge An gui Thu 12-5_KH TPCP vung TNB (03-1-2012)" xfId="3717"/>
    <cellStyle name="T_Book1_ung truoc 2011 NSTW Thanh Hoa + Nge An gui Thu 12-5_KH TPCP vung TNB (03-1-2012) 2" xfId="3718"/>
    <cellStyle name="T_Book1_ÿÿÿÿÿ" xfId="3719"/>
    <cellStyle name="T_Book1_ÿÿÿÿÿ 2" xfId="3720"/>
    <cellStyle name="T_Chuan bi dau tu nam 2008" xfId="3781"/>
    <cellStyle name="T_Chuan bi dau tu nam 2008 2" xfId="3782"/>
    <cellStyle name="T_Chuan bi dau tu nam 2008_!1 1 bao cao giao KH ve HTCMT vung TNB   12-12-2011" xfId="3783"/>
    <cellStyle name="T_Chuan bi dau tu nam 2008_!1 1 bao cao giao KH ve HTCMT vung TNB   12-12-2011 2" xfId="3784"/>
    <cellStyle name="T_Chuan bi dau tu nam 2008_KH TPCP vung TNB (03-1-2012)" xfId="3785"/>
    <cellStyle name="T_Chuan bi dau tu nam 2008_KH TPCP vung TNB (03-1-2012) 2" xfId="3786"/>
    <cellStyle name="T_Copy of Bao cao  XDCB 7 thang nam 2008_So KH&amp;DT SUA" xfId="3721"/>
    <cellStyle name="T_Copy of Bao cao  XDCB 7 thang nam 2008_So KH&amp;DT SUA 2" xfId="3722"/>
    <cellStyle name="T_Copy of Bao cao  XDCB 7 thang nam 2008_So KH&amp;DT SUA_!1 1 bao cao giao KH ve HTCMT vung TNB   12-12-2011" xfId="3723"/>
    <cellStyle name="T_Copy of Bao cao  XDCB 7 thang nam 2008_So KH&amp;DT SUA_!1 1 bao cao giao KH ve HTCMT vung TNB   12-12-2011 2" xfId="3724"/>
    <cellStyle name="T_Copy of Bao cao  XDCB 7 thang nam 2008_So KH&amp;DT SUA_KH TPCP vung TNB (03-1-2012)" xfId="3725"/>
    <cellStyle name="T_Copy of Bao cao  XDCB 7 thang nam 2008_So KH&amp;DT SUA_KH TPCP vung TNB (03-1-2012) 2" xfId="3726"/>
    <cellStyle name="T_CPK" xfId="3727"/>
    <cellStyle name="T_CPK 2" xfId="3728"/>
    <cellStyle name="T_CPK_!1 1 bao cao giao KH ve HTCMT vung TNB   12-12-2011" xfId="3729"/>
    <cellStyle name="T_CPK_!1 1 bao cao giao KH ve HTCMT vung TNB   12-12-2011 2" xfId="3730"/>
    <cellStyle name="T_CPK_Bieu4HTMT" xfId="3731"/>
    <cellStyle name="T_CPK_Bieu4HTMT 2" xfId="3732"/>
    <cellStyle name="T_CPK_Bieu4HTMT_!1 1 bao cao giao KH ve HTCMT vung TNB   12-12-2011" xfId="3733"/>
    <cellStyle name="T_CPK_Bieu4HTMT_!1 1 bao cao giao KH ve HTCMT vung TNB   12-12-2011 2" xfId="3734"/>
    <cellStyle name="T_CPK_Bieu4HTMT_KH TPCP vung TNB (03-1-2012)" xfId="3735"/>
    <cellStyle name="T_CPK_Bieu4HTMT_KH TPCP vung TNB (03-1-2012) 2" xfId="3736"/>
    <cellStyle name="T_CPK_KH TPCP vung TNB (03-1-2012)" xfId="3737"/>
    <cellStyle name="T_CPK_KH TPCP vung TNB (03-1-2012) 2" xfId="3738"/>
    <cellStyle name="T_CTMTQG 2008" xfId="3739"/>
    <cellStyle name="T_CTMTQG 2008 2" xfId="3740"/>
    <cellStyle name="T_CTMTQG 2008_!1 1 bao cao giao KH ve HTCMT vung TNB   12-12-2011" xfId="3741"/>
    <cellStyle name="T_CTMTQG 2008_!1 1 bao cao giao KH ve HTCMT vung TNB   12-12-2011 2" xfId="3742"/>
    <cellStyle name="T_CTMTQG 2008_Bieu mau danh muc du an thuoc CTMTQG nam 2008" xfId="3743"/>
    <cellStyle name="T_CTMTQG 2008_Bieu mau danh muc du an thuoc CTMTQG nam 2008 2" xfId="3744"/>
    <cellStyle name="T_CTMTQG 2008_Bieu mau danh muc du an thuoc CTMTQG nam 2008_!1 1 bao cao giao KH ve HTCMT vung TNB   12-12-2011" xfId="3745"/>
    <cellStyle name="T_CTMTQG 2008_Bieu mau danh muc du an thuoc CTMTQG nam 2008_!1 1 bao cao giao KH ve HTCMT vung TNB   12-12-2011 2" xfId="3746"/>
    <cellStyle name="T_CTMTQG 2008_Bieu mau danh muc du an thuoc CTMTQG nam 2008_KH TPCP vung TNB (03-1-2012)" xfId="3747"/>
    <cellStyle name="T_CTMTQG 2008_Bieu mau danh muc du an thuoc CTMTQG nam 2008_KH TPCP vung TNB (03-1-2012) 2" xfId="3748"/>
    <cellStyle name="T_CTMTQG 2008_Hi-Tong hop KQ phan bo KH nam 08- LD fong giao 15-11-08" xfId="3749"/>
    <cellStyle name="T_CTMTQG 2008_Hi-Tong hop KQ phan bo KH nam 08- LD fong giao 15-11-08 2" xfId="3750"/>
    <cellStyle name="T_CTMTQG 2008_Hi-Tong hop KQ phan bo KH nam 08- LD fong giao 15-11-08_!1 1 bao cao giao KH ve HTCMT vung TNB   12-12-2011" xfId="3751"/>
    <cellStyle name="T_CTMTQG 2008_Hi-Tong hop KQ phan bo KH nam 08- LD fong giao 15-11-08_!1 1 bao cao giao KH ve HTCMT vung TNB   12-12-2011 2" xfId="3752"/>
    <cellStyle name="T_CTMTQG 2008_Hi-Tong hop KQ phan bo KH nam 08- LD fong giao 15-11-08_KH TPCP vung TNB (03-1-2012)" xfId="3753"/>
    <cellStyle name="T_CTMTQG 2008_Hi-Tong hop KQ phan bo KH nam 08- LD fong giao 15-11-08_KH TPCP vung TNB (03-1-2012) 2" xfId="3754"/>
    <cellStyle name="T_CTMTQG 2008_Ket qua thuc hien nam 2008" xfId="3755"/>
    <cellStyle name="T_CTMTQG 2008_Ket qua thuc hien nam 2008 2" xfId="3756"/>
    <cellStyle name="T_CTMTQG 2008_Ket qua thuc hien nam 2008_!1 1 bao cao giao KH ve HTCMT vung TNB   12-12-2011" xfId="3757"/>
    <cellStyle name="T_CTMTQG 2008_Ket qua thuc hien nam 2008_!1 1 bao cao giao KH ve HTCMT vung TNB   12-12-2011 2" xfId="3758"/>
    <cellStyle name="T_CTMTQG 2008_Ket qua thuc hien nam 2008_KH TPCP vung TNB (03-1-2012)" xfId="3759"/>
    <cellStyle name="T_CTMTQG 2008_Ket qua thuc hien nam 2008_KH TPCP vung TNB (03-1-2012) 2" xfId="3760"/>
    <cellStyle name="T_CTMTQG 2008_KH TPCP vung TNB (03-1-2012)" xfId="3761"/>
    <cellStyle name="T_CTMTQG 2008_KH TPCP vung TNB (03-1-2012) 2" xfId="3762"/>
    <cellStyle name="T_CTMTQG 2008_KH XDCB_2008 lan 1" xfId="3763"/>
    <cellStyle name="T_CTMTQG 2008_KH XDCB_2008 lan 1 2" xfId="3764"/>
    <cellStyle name="T_CTMTQG 2008_KH XDCB_2008 lan 1 sua ngay 27-10" xfId="3765"/>
    <cellStyle name="T_CTMTQG 2008_KH XDCB_2008 lan 1 sua ngay 27-10 2" xfId="3766"/>
    <cellStyle name="T_CTMTQG 2008_KH XDCB_2008 lan 1 sua ngay 27-10_!1 1 bao cao giao KH ve HTCMT vung TNB   12-12-2011" xfId="3767"/>
    <cellStyle name="T_CTMTQG 2008_KH XDCB_2008 lan 1 sua ngay 27-10_!1 1 bao cao giao KH ve HTCMT vung TNB   12-12-2011 2" xfId="3768"/>
    <cellStyle name="T_CTMTQG 2008_KH XDCB_2008 lan 1 sua ngay 27-10_KH TPCP vung TNB (03-1-2012)" xfId="3769"/>
    <cellStyle name="T_CTMTQG 2008_KH XDCB_2008 lan 1 sua ngay 27-10_KH TPCP vung TNB (03-1-2012) 2" xfId="3770"/>
    <cellStyle name="T_CTMTQG 2008_KH XDCB_2008 lan 1_!1 1 bao cao giao KH ve HTCMT vung TNB   12-12-2011" xfId="3771"/>
    <cellStyle name="T_CTMTQG 2008_KH XDCB_2008 lan 1_!1 1 bao cao giao KH ve HTCMT vung TNB   12-12-2011 2" xfId="3772"/>
    <cellStyle name="T_CTMTQG 2008_KH XDCB_2008 lan 1_KH TPCP vung TNB (03-1-2012)" xfId="3773"/>
    <cellStyle name="T_CTMTQG 2008_KH XDCB_2008 lan 1_KH TPCP vung TNB (03-1-2012) 2" xfId="3774"/>
    <cellStyle name="T_CTMTQG 2008_KH XDCB_2008 lan 2 sua ngay 10-11" xfId="3775"/>
    <cellStyle name="T_CTMTQG 2008_KH XDCB_2008 lan 2 sua ngay 10-11 2" xfId="3776"/>
    <cellStyle name="T_CTMTQG 2008_KH XDCB_2008 lan 2 sua ngay 10-11_!1 1 bao cao giao KH ve HTCMT vung TNB   12-12-2011" xfId="3777"/>
    <cellStyle name="T_CTMTQG 2008_KH XDCB_2008 lan 2 sua ngay 10-11_!1 1 bao cao giao KH ve HTCMT vung TNB   12-12-2011 2" xfId="3778"/>
    <cellStyle name="T_CTMTQG 2008_KH XDCB_2008 lan 2 sua ngay 10-11_KH TPCP vung TNB (03-1-2012)" xfId="3779"/>
    <cellStyle name="T_CTMTQG 2008_KH XDCB_2008 lan 2 sua ngay 10-11_KH TPCP vung TNB (03-1-2012) 2" xfId="3780"/>
    <cellStyle name="T_danh muc chuan bi dau tu 2011 ngay 07-6-2011" xfId="3787"/>
    <cellStyle name="T_danh muc chuan bi dau tu 2011 ngay 07-6-2011 2" xfId="3788"/>
    <cellStyle name="T_danh muc chuan bi dau tu 2011 ngay 07-6-2011_!1 1 bao cao giao KH ve HTCMT vung TNB   12-12-2011" xfId="3789"/>
    <cellStyle name="T_danh muc chuan bi dau tu 2011 ngay 07-6-2011_!1 1 bao cao giao KH ve HTCMT vung TNB   12-12-2011 2" xfId="3790"/>
    <cellStyle name="T_danh muc chuan bi dau tu 2011 ngay 07-6-2011_KH TPCP vung TNB (03-1-2012)" xfId="3791"/>
    <cellStyle name="T_danh muc chuan bi dau tu 2011 ngay 07-6-2011_KH TPCP vung TNB (03-1-2012) 2" xfId="3792"/>
    <cellStyle name="T_Danh muc pbo nguon von XSKT, XDCB nam 2009 chuyen qua nam 2010" xfId="3793"/>
    <cellStyle name="T_Danh muc pbo nguon von XSKT, XDCB nam 2009 chuyen qua nam 2010 2" xfId="3794"/>
    <cellStyle name="T_Danh muc pbo nguon von XSKT, XDCB nam 2009 chuyen qua nam 2010_!1 1 bao cao giao KH ve HTCMT vung TNB   12-12-2011" xfId="3795"/>
    <cellStyle name="T_Danh muc pbo nguon von XSKT, XDCB nam 2009 chuyen qua nam 2010_!1 1 bao cao giao KH ve HTCMT vung TNB   12-12-2011 2" xfId="3796"/>
    <cellStyle name="T_Danh muc pbo nguon von XSKT, XDCB nam 2009 chuyen qua nam 2010_KH TPCP vung TNB (03-1-2012)" xfId="3797"/>
    <cellStyle name="T_Danh muc pbo nguon von XSKT, XDCB nam 2009 chuyen qua nam 2010_KH TPCP vung TNB (03-1-2012) 2" xfId="3798"/>
    <cellStyle name="T_dieu chinh KH 2011 ngay 26-5-2011111" xfId="3799"/>
    <cellStyle name="T_dieu chinh KH 2011 ngay 26-5-2011111 2" xfId="3800"/>
    <cellStyle name="T_dieu chinh KH 2011 ngay 26-5-2011111_!1 1 bao cao giao KH ve HTCMT vung TNB   12-12-2011" xfId="3801"/>
    <cellStyle name="T_dieu chinh KH 2011 ngay 26-5-2011111_!1 1 bao cao giao KH ve HTCMT vung TNB   12-12-2011 2" xfId="3802"/>
    <cellStyle name="T_dieu chinh KH 2011 ngay 26-5-2011111_KH TPCP vung TNB (03-1-2012)" xfId="3803"/>
    <cellStyle name="T_dieu chinh KH 2011 ngay 26-5-2011111_KH TPCP vung TNB (03-1-2012) 2" xfId="3804"/>
    <cellStyle name="T_DK 2014-2015 final" xfId="3805"/>
    <cellStyle name="T_DK 2014-2015 final_05-12  KH trung han 2016-2020 - Liem Thinh edited" xfId="3806"/>
    <cellStyle name="T_DK 2014-2015 final_Copy of 05-12  KH trung han 2016-2020 - Liem Thinh edited (1)" xfId="3807"/>
    <cellStyle name="T_DK 2014-2015 new" xfId="3808"/>
    <cellStyle name="T_DK 2014-2015 new_05-12  KH trung han 2016-2020 - Liem Thinh edited" xfId="3809"/>
    <cellStyle name="T_DK 2014-2015 new_Copy of 05-12  KH trung han 2016-2020 - Liem Thinh edited (1)" xfId="3810"/>
    <cellStyle name="T_DK KH CBDT 2014 11-11-2013" xfId="3811"/>
    <cellStyle name="T_DK KH CBDT 2014 11-11-2013(1)" xfId="3812"/>
    <cellStyle name="T_DK KH CBDT 2014 11-11-2013(1)_05-12  KH trung han 2016-2020 - Liem Thinh edited" xfId="3813"/>
    <cellStyle name="T_DK KH CBDT 2014 11-11-2013(1)_Copy of 05-12  KH trung han 2016-2020 - Liem Thinh edited (1)" xfId="3814"/>
    <cellStyle name="T_DK KH CBDT 2014 11-11-2013_05-12  KH trung han 2016-2020 - Liem Thinh edited" xfId="3815"/>
    <cellStyle name="T_DK KH CBDT 2014 11-11-2013_Copy of 05-12  KH trung han 2016-2020 - Liem Thinh edited (1)" xfId="3816"/>
    <cellStyle name="T_DS KCH PHAN BO VON NSDP NAM 2010" xfId="3817"/>
    <cellStyle name="T_DS KCH PHAN BO VON NSDP NAM 2010 2" xfId="3818"/>
    <cellStyle name="T_DS KCH PHAN BO VON NSDP NAM 2010_!1 1 bao cao giao KH ve HTCMT vung TNB   12-12-2011" xfId="3819"/>
    <cellStyle name="T_DS KCH PHAN BO VON NSDP NAM 2010_!1 1 bao cao giao KH ve HTCMT vung TNB   12-12-2011 2" xfId="3820"/>
    <cellStyle name="T_DS KCH PHAN BO VON NSDP NAM 2010_KH TPCP vung TNB (03-1-2012)" xfId="3821"/>
    <cellStyle name="T_DS KCH PHAN BO VON NSDP NAM 2010_KH TPCP vung TNB (03-1-2012) 2" xfId="3822"/>
    <cellStyle name="T_Du an khoi cong moi nam 2010" xfId="3823"/>
    <cellStyle name="T_Du an khoi cong moi nam 2010 2" xfId="3824"/>
    <cellStyle name="T_Du an khoi cong moi nam 2010_!1 1 bao cao giao KH ve HTCMT vung TNB   12-12-2011" xfId="3825"/>
    <cellStyle name="T_Du an khoi cong moi nam 2010_!1 1 bao cao giao KH ve HTCMT vung TNB   12-12-2011 2" xfId="3826"/>
    <cellStyle name="T_Du an khoi cong moi nam 2010_KH TPCP vung TNB (03-1-2012)" xfId="3827"/>
    <cellStyle name="T_Du an khoi cong moi nam 2010_KH TPCP vung TNB (03-1-2012) 2" xfId="3828"/>
    <cellStyle name="T_DU AN TKQH VA CHUAN BI DAU TU NAM 2007 sua ngay 9-11" xfId="3829"/>
    <cellStyle name="T_DU AN TKQH VA CHUAN BI DAU TU NAM 2007 sua ngay 9-11 2" xfId="3830"/>
    <cellStyle name="T_DU AN TKQH VA CHUAN BI DAU TU NAM 2007 sua ngay 9-11_!1 1 bao cao giao KH ve HTCMT vung TNB   12-12-2011" xfId="3831"/>
    <cellStyle name="T_DU AN TKQH VA CHUAN BI DAU TU NAM 2007 sua ngay 9-11_!1 1 bao cao giao KH ve HTCMT vung TNB   12-12-2011 2" xfId="3832"/>
    <cellStyle name="T_DU AN TKQH VA CHUAN BI DAU TU NAM 2007 sua ngay 9-11_Bieu mau danh muc du an thuoc CTMTQG nam 2008" xfId="3833"/>
    <cellStyle name="T_DU AN TKQH VA CHUAN BI DAU TU NAM 2007 sua ngay 9-11_Bieu mau danh muc du an thuoc CTMTQG nam 2008 2" xfId="3834"/>
    <cellStyle name="T_DU AN TKQH VA CHUAN BI DAU TU NAM 2007 sua ngay 9-11_Bieu mau danh muc du an thuoc CTMTQG nam 2008_!1 1 bao cao giao KH ve HTCMT vung TNB   12-12-2011" xfId="3835"/>
    <cellStyle name="T_DU AN TKQH VA CHUAN BI DAU TU NAM 2007 sua ngay 9-11_Bieu mau danh muc du an thuoc CTMTQG nam 2008_!1 1 bao cao giao KH ve HTCMT vung TNB   12-12-2011 2" xfId="3836"/>
    <cellStyle name="T_DU AN TKQH VA CHUAN BI DAU TU NAM 2007 sua ngay 9-11_Bieu mau danh muc du an thuoc CTMTQG nam 2008_KH TPCP vung TNB (03-1-2012)" xfId="3837"/>
    <cellStyle name="T_DU AN TKQH VA CHUAN BI DAU TU NAM 2007 sua ngay 9-11_Bieu mau danh muc du an thuoc CTMTQG nam 2008_KH TPCP vung TNB (03-1-2012) 2" xfId="3838"/>
    <cellStyle name="T_DU AN TKQH VA CHUAN BI DAU TU NAM 2007 sua ngay 9-11_Du an khoi cong moi nam 2010" xfId="3839"/>
    <cellStyle name="T_DU AN TKQH VA CHUAN BI DAU TU NAM 2007 sua ngay 9-11_Du an khoi cong moi nam 2010 2" xfId="3840"/>
    <cellStyle name="T_DU AN TKQH VA CHUAN BI DAU TU NAM 2007 sua ngay 9-11_Du an khoi cong moi nam 2010_!1 1 bao cao giao KH ve HTCMT vung TNB   12-12-2011" xfId="3841"/>
    <cellStyle name="T_DU AN TKQH VA CHUAN BI DAU TU NAM 2007 sua ngay 9-11_Du an khoi cong moi nam 2010_!1 1 bao cao giao KH ve HTCMT vung TNB   12-12-2011 2" xfId="3842"/>
    <cellStyle name="T_DU AN TKQH VA CHUAN BI DAU TU NAM 2007 sua ngay 9-11_Du an khoi cong moi nam 2010_KH TPCP vung TNB (03-1-2012)" xfId="3843"/>
    <cellStyle name="T_DU AN TKQH VA CHUAN BI DAU TU NAM 2007 sua ngay 9-11_Du an khoi cong moi nam 2010_KH TPCP vung TNB (03-1-2012) 2" xfId="3844"/>
    <cellStyle name="T_DU AN TKQH VA CHUAN BI DAU TU NAM 2007 sua ngay 9-11_Ket qua phan bo von nam 2008" xfId="3845"/>
    <cellStyle name="T_DU AN TKQH VA CHUAN BI DAU TU NAM 2007 sua ngay 9-11_Ket qua phan bo von nam 2008 2" xfId="3846"/>
    <cellStyle name="T_DU AN TKQH VA CHUAN BI DAU TU NAM 2007 sua ngay 9-11_Ket qua phan bo von nam 2008_!1 1 bao cao giao KH ve HTCMT vung TNB   12-12-2011" xfId="3847"/>
    <cellStyle name="T_DU AN TKQH VA CHUAN BI DAU TU NAM 2007 sua ngay 9-11_Ket qua phan bo von nam 2008_!1 1 bao cao giao KH ve HTCMT vung TNB   12-12-2011 2" xfId="3848"/>
    <cellStyle name="T_DU AN TKQH VA CHUAN BI DAU TU NAM 2007 sua ngay 9-11_Ket qua phan bo von nam 2008_KH TPCP vung TNB (03-1-2012)" xfId="3849"/>
    <cellStyle name="T_DU AN TKQH VA CHUAN BI DAU TU NAM 2007 sua ngay 9-11_Ket qua phan bo von nam 2008_KH TPCP vung TNB (03-1-2012) 2" xfId="3850"/>
    <cellStyle name="T_DU AN TKQH VA CHUAN BI DAU TU NAM 2007 sua ngay 9-11_KH TPCP vung TNB (03-1-2012)" xfId="3851"/>
    <cellStyle name="T_DU AN TKQH VA CHUAN BI DAU TU NAM 2007 sua ngay 9-11_KH TPCP vung TNB (03-1-2012) 2" xfId="3852"/>
    <cellStyle name="T_DU AN TKQH VA CHUAN BI DAU TU NAM 2007 sua ngay 9-11_KH XDCB_2008 lan 2 sua ngay 10-11" xfId="3853"/>
    <cellStyle name="T_DU AN TKQH VA CHUAN BI DAU TU NAM 2007 sua ngay 9-11_KH XDCB_2008 lan 2 sua ngay 10-11 2" xfId="3854"/>
    <cellStyle name="T_DU AN TKQH VA CHUAN BI DAU TU NAM 2007 sua ngay 9-11_KH XDCB_2008 lan 2 sua ngay 10-11_!1 1 bao cao giao KH ve HTCMT vung TNB   12-12-2011" xfId="3855"/>
    <cellStyle name="T_DU AN TKQH VA CHUAN BI DAU TU NAM 2007 sua ngay 9-11_KH XDCB_2008 lan 2 sua ngay 10-11_!1 1 bao cao giao KH ve HTCMT vung TNB   12-12-2011 2" xfId="3856"/>
    <cellStyle name="T_DU AN TKQH VA CHUAN BI DAU TU NAM 2007 sua ngay 9-11_KH XDCB_2008 lan 2 sua ngay 10-11_KH TPCP vung TNB (03-1-2012)" xfId="3857"/>
    <cellStyle name="T_DU AN TKQH VA CHUAN BI DAU TU NAM 2007 sua ngay 9-11_KH XDCB_2008 lan 2 sua ngay 10-11_KH TPCP vung TNB (03-1-2012) 2" xfId="3858"/>
    <cellStyle name="T_du toan dieu chinh  20-8-2006" xfId="3859"/>
    <cellStyle name="T_du toan dieu chinh  20-8-2006 2" xfId="3860"/>
    <cellStyle name="T_du toan dieu chinh  20-8-2006_!1 1 bao cao giao KH ve HTCMT vung TNB   12-12-2011" xfId="3861"/>
    <cellStyle name="T_du toan dieu chinh  20-8-2006_!1 1 bao cao giao KH ve HTCMT vung TNB   12-12-2011 2" xfId="3862"/>
    <cellStyle name="T_du toan dieu chinh  20-8-2006_Bieu4HTMT" xfId="3863"/>
    <cellStyle name="T_du toan dieu chinh  20-8-2006_Bieu4HTMT 2" xfId="3864"/>
    <cellStyle name="T_du toan dieu chinh  20-8-2006_Bieu4HTMT_!1 1 bao cao giao KH ve HTCMT vung TNB   12-12-2011" xfId="3865"/>
    <cellStyle name="T_du toan dieu chinh  20-8-2006_Bieu4HTMT_!1 1 bao cao giao KH ve HTCMT vung TNB   12-12-2011 2" xfId="3866"/>
    <cellStyle name="T_du toan dieu chinh  20-8-2006_Bieu4HTMT_KH TPCP vung TNB (03-1-2012)" xfId="3867"/>
    <cellStyle name="T_du toan dieu chinh  20-8-2006_Bieu4HTMT_KH TPCP vung TNB (03-1-2012) 2" xfId="3868"/>
    <cellStyle name="T_du toan dieu chinh  20-8-2006_KH TPCP vung TNB (03-1-2012)" xfId="3869"/>
    <cellStyle name="T_du toan dieu chinh  20-8-2006_KH TPCP vung TNB (03-1-2012) 2" xfId="3870"/>
    <cellStyle name="T_giao KH 2011 ngay 10-12-2010" xfId="3871"/>
    <cellStyle name="T_giao KH 2011 ngay 10-12-2010 2" xfId="3872"/>
    <cellStyle name="T_giao KH 2011 ngay 10-12-2010_!1 1 bao cao giao KH ve HTCMT vung TNB   12-12-2011" xfId="3873"/>
    <cellStyle name="T_giao KH 2011 ngay 10-12-2010_!1 1 bao cao giao KH ve HTCMT vung TNB   12-12-2011 2" xfId="3874"/>
    <cellStyle name="T_giao KH 2011 ngay 10-12-2010_KH TPCP vung TNB (03-1-2012)" xfId="3875"/>
    <cellStyle name="T_giao KH 2011 ngay 10-12-2010_KH TPCP vung TNB (03-1-2012) 2" xfId="3876"/>
    <cellStyle name="T_Ht-PTq1-03" xfId="3877"/>
    <cellStyle name="T_Ht-PTq1-03 2" xfId="3878"/>
    <cellStyle name="T_Ht-PTq1-03_!1 1 bao cao giao KH ve HTCMT vung TNB   12-12-2011" xfId="3879"/>
    <cellStyle name="T_Ht-PTq1-03_!1 1 bao cao giao KH ve HTCMT vung TNB   12-12-2011 2" xfId="3880"/>
    <cellStyle name="T_Ht-PTq1-03_kien giang 2" xfId="3881"/>
    <cellStyle name="T_Ht-PTq1-03_kien giang 2 2" xfId="3882"/>
    <cellStyle name="T_Ke hoach KTXH  nam 2009_PKT thang 11 nam 2008" xfId="3883"/>
    <cellStyle name="T_Ke hoach KTXH  nam 2009_PKT thang 11 nam 2008 2" xfId="3884"/>
    <cellStyle name="T_Ke hoach KTXH  nam 2009_PKT thang 11 nam 2008_!1 1 bao cao giao KH ve HTCMT vung TNB   12-12-2011" xfId="3885"/>
    <cellStyle name="T_Ke hoach KTXH  nam 2009_PKT thang 11 nam 2008_!1 1 bao cao giao KH ve HTCMT vung TNB   12-12-2011 2" xfId="3886"/>
    <cellStyle name="T_Ke hoach KTXH  nam 2009_PKT thang 11 nam 2008_KH TPCP vung TNB (03-1-2012)" xfId="3887"/>
    <cellStyle name="T_Ke hoach KTXH  nam 2009_PKT thang 11 nam 2008_KH TPCP vung TNB (03-1-2012) 2" xfId="3888"/>
    <cellStyle name="T_Ket qua dau thau" xfId="3889"/>
    <cellStyle name="T_Ket qua dau thau 2" xfId="3890"/>
    <cellStyle name="T_Ket qua dau thau_!1 1 bao cao giao KH ve HTCMT vung TNB   12-12-2011" xfId="3891"/>
    <cellStyle name="T_Ket qua dau thau_!1 1 bao cao giao KH ve HTCMT vung TNB   12-12-2011 2" xfId="3892"/>
    <cellStyle name="T_Ket qua dau thau_KH TPCP vung TNB (03-1-2012)" xfId="3893"/>
    <cellStyle name="T_Ket qua dau thau_KH TPCP vung TNB (03-1-2012) 2" xfId="3894"/>
    <cellStyle name="T_Ket qua phan bo von nam 2008" xfId="3895"/>
    <cellStyle name="T_Ket qua phan bo von nam 2008 2" xfId="3896"/>
    <cellStyle name="T_Ket qua phan bo von nam 2008_!1 1 bao cao giao KH ve HTCMT vung TNB   12-12-2011" xfId="3897"/>
    <cellStyle name="T_Ket qua phan bo von nam 2008_!1 1 bao cao giao KH ve HTCMT vung TNB   12-12-2011 2" xfId="3898"/>
    <cellStyle name="T_Ket qua phan bo von nam 2008_KH TPCP vung TNB (03-1-2012)" xfId="3899"/>
    <cellStyle name="T_Ket qua phan bo von nam 2008_KH TPCP vung TNB (03-1-2012) 2" xfId="3900"/>
    <cellStyle name="T_KH 2011-2015" xfId="3903"/>
    <cellStyle name="T_KH TPCP vung TNB (03-1-2012)" xfId="3904"/>
    <cellStyle name="T_KH TPCP vung TNB (03-1-2012) 2" xfId="3905"/>
    <cellStyle name="T_KH XDCB_2008 lan 2 sua ngay 10-11" xfId="3906"/>
    <cellStyle name="T_KH XDCB_2008 lan 2 sua ngay 10-11 2" xfId="3907"/>
    <cellStyle name="T_KH XDCB_2008 lan 2 sua ngay 10-11_!1 1 bao cao giao KH ve HTCMT vung TNB   12-12-2011" xfId="3908"/>
    <cellStyle name="T_KH XDCB_2008 lan 2 sua ngay 10-11_!1 1 bao cao giao KH ve HTCMT vung TNB   12-12-2011 2" xfId="3909"/>
    <cellStyle name="T_KH XDCB_2008 lan 2 sua ngay 10-11_KH TPCP vung TNB (03-1-2012)" xfId="3910"/>
    <cellStyle name="T_KH XDCB_2008 lan 2 sua ngay 10-11_KH TPCP vung TNB (03-1-2012) 2" xfId="3911"/>
    <cellStyle name="T_kien giang 2" xfId="3901"/>
    <cellStyle name="T_kien giang 2 2" xfId="3902"/>
    <cellStyle name="T_Me_Tri_6_07" xfId="3912"/>
    <cellStyle name="T_Me_Tri_6_07 2" xfId="3913"/>
    <cellStyle name="T_Me_Tri_6_07_!1 1 bao cao giao KH ve HTCMT vung TNB   12-12-2011" xfId="3914"/>
    <cellStyle name="T_Me_Tri_6_07_!1 1 bao cao giao KH ve HTCMT vung TNB   12-12-2011 2" xfId="3915"/>
    <cellStyle name="T_Me_Tri_6_07_Bieu4HTMT" xfId="3916"/>
    <cellStyle name="T_Me_Tri_6_07_Bieu4HTMT 2" xfId="3917"/>
    <cellStyle name="T_Me_Tri_6_07_Bieu4HTMT_!1 1 bao cao giao KH ve HTCMT vung TNB   12-12-2011" xfId="3918"/>
    <cellStyle name="T_Me_Tri_6_07_Bieu4HTMT_!1 1 bao cao giao KH ve HTCMT vung TNB   12-12-2011 2" xfId="3919"/>
    <cellStyle name="T_Me_Tri_6_07_Bieu4HTMT_KH TPCP vung TNB (03-1-2012)" xfId="3920"/>
    <cellStyle name="T_Me_Tri_6_07_Bieu4HTMT_KH TPCP vung TNB (03-1-2012) 2" xfId="3921"/>
    <cellStyle name="T_Me_Tri_6_07_KH TPCP vung TNB (03-1-2012)" xfId="3922"/>
    <cellStyle name="T_Me_Tri_6_07_KH TPCP vung TNB (03-1-2012) 2" xfId="3923"/>
    <cellStyle name="T_N2 thay dat (N1-1)" xfId="3924"/>
    <cellStyle name="T_N2 thay dat (N1-1) 2" xfId="3925"/>
    <cellStyle name="T_N2 thay dat (N1-1)_!1 1 bao cao giao KH ve HTCMT vung TNB   12-12-2011" xfId="3926"/>
    <cellStyle name="T_N2 thay dat (N1-1)_!1 1 bao cao giao KH ve HTCMT vung TNB   12-12-2011 2" xfId="3927"/>
    <cellStyle name="T_N2 thay dat (N1-1)_Bieu4HTMT" xfId="3928"/>
    <cellStyle name="T_N2 thay dat (N1-1)_Bieu4HTMT 2" xfId="3929"/>
    <cellStyle name="T_N2 thay dat (N1-1)_Bieu4HTMT_!1 1 bao cao giao KH ve HTCMT vung TNB   12-12-2011" xfId="3930"/>
    <cellStyle name="T_N2 thay dat (N1-1)_Bieu4HTMT_!1 1 bao cao giao KH ve HTCMT vung TNB   12-12-2011 2" xfId="3931"/>
    <cellStyle name="T_N2 thay dat (N1-1)_Bieu4HTMT_KH TPCP vung TNB (03-1-2012)" xfId="3932"/>
    <cellStyle name="T_N2 thay dat (N1-1)_Bieu4HTMT_KH TPCP vung TNB (03-1-2012) 2" xfId="3933"/>
    <cellStyle name="T_N2 thay dat (N1-1)_KH TPCP vung TNB (03-1-2012)" xfId="3934"/>
    <cellStyle name="T_N2 thay dat (N1-1)_KH TPCP vung TNB (03-1-2012) 2" xfId="3935"/>
    <cellStyle name="T_Phuong an can doi nam 2008" xfId="3936"/>
    <cellStyle name="T_Phuong an can doi nam 2008 2" xfId="3937"/>
    <cellStyle name="T_Phuong an can doi nam 2008_!1 1 bao cao giao KH ve HTCMT vung TNB   12-12-2011" xfId="3938"/>
    <cellStyle name="T_Phuong an can doi nam 2008_!1 1 bao cao giao KH ve HTCMT vung TNB   12-12-2011 2" xfId="3939"/>
    <cellStyle name="T_Phuong an can doi nam 2008_KH TPCP vung TNB (03-1-2012)" xfId="3940"/>
    <cellStyle name="T_Phuong an can doi nam 2008_KH TPCP vung TNB (03-1-2012) 2" xfId="3941"/>
    <cellStyle name="T_Seagame(BTL)" xfId="3942"/>
    <cellStyle name="T_Seagame(BTL) 2" xfId="3943"/>
    <cellStyle name="T_So GTVT" xfId="3944"/>
    <cellStyle name="T_So GTVT 2" xfId="3945"/>
    <cellStyle name="T_So GTVT_!1 1 bao cao giao KH ve HTCMT vung TNB   12-12-2011" xfId="3946"/>
    <cellStyle name="T_So GTVT_!1 1 bao cao giao KH ve HTCMT vung TNB   12-12-2011 2" xfId="3947"/>
    <cellStyle name="T_So GTVT_KH TPCP vung TNB (03-1-2012)" xfId="3948"/>
    <cellStyle name="T_So GTVT_KH TPCP vung TNB (03-1-2012) 2" xfId="3949"/>
    <cellStyle name="T_tai co cau dau tu (tong hop)1" xfId="3950"/>
    <cellStyle name="T_TDT + duong(8-5-07)" xfId="3951"/>
    <cellStyle name="T_TDT + duong(8-5-07) 2" xfId="3952"/>
    <cellStyle name="T_TDT + duong(8-5-07)_!1 1 bao cao giao KH ve HTCMT vung TNB   12-12-2011" xfId="3953"/>
    <cellStyle name="T_TDT + duong(8-5-07)_!1 1 bao cao giao KH ve HTCMT vung TNB   12-12-2011 2" xfId="3954"/>
    <cellStyle name="T_TDT + duong(8-5-07)_Bieu4HTMT" xfId="3955"/>
    <cellStyle name="T_TDT + duong(8-5-07)_Bieu4HTMT 2" xfId="3956"/>
    <cellStyle name="T_TDT + duong(8-5-07)_Bieu4HTMT_!1 1 bao cao giao KH ve HTCMT vung TNB   12-12-2011" xfId="3957"/>
    <cellStyle name="T_TDT + duong(8-5-07)_Bieu4HTMT_!1 1 bao cao giao KH ve HTCMT vung TNB   12-12-2011 2" xfId="3958"/>
    <cellStyle name="T_TDT + duong(8-5-07)_Bieu4HTMT_KH TPCP vung TNB (03-1-2012)" xfId="3959"/>
    <cellStyle name="T_TDT + duong(8-5-07)_Bieu4HTMT_KH TPCP vung TNB (03-1-2012) 2" xfId="3960"/>
    <cellStyle name="T_TDT + duong(8-5-07)_KH TPCP vung TNB (03-1-2012)" xfId="3961"/>
    <cellStyle name="T_TDT + duong(8-5-07)_KH TPCP vung TNB (03-1-2012) 2" xfId="3962"/>
    <cellStyle name="T_tham_tra_du_toan" xfId="3965"/>
    <cellStyle name="T_tham_tra_du_toan 2" xfId="3966"/>
    <cellStyle name="T_tham_tra_du_toan_!1 1 bao cao giao KH ve HTCMT vung TNB   12-12-2011" xfId="3967"/>
    <cellStyle name="T_tham_tra_du_toan_!1 1 bao cao giao KH ve HTCMT vung TNB   12-12-2011 2" xfId="3968"/>
    <cellStyle name="T_tham_tra_du_toan_Bieu4HTMT" xfId="3969"/>
    <cellStyle name="T_tham_tra_du_toan_Bieu4HTMT 2" xfId="3970"/>
    <cellStyle name="T_tham_tra_du_toan_Bieu4HTMT_!1 1 bao cao giao KH ve HTCMT vung TNB   12-12-2011" xfId="3971"/>
    <cellStyle name="T_tham_tra_du_toan_Bieu4HTMT_!1 1 bao cao giao KH ve HTCMT vung TNB   12-12-2011 2" xfId="3972"/>
    <cellStyle name="T_tham_tra_du_toan_Bieu4HTMT_KH TPCP vung TNB (03-1-2012)" xfId="3973"/>
    <cellStyle name="T_tham_tra_du_toan_Bieu4HTMT_KH TPCP vung TNB (03-1-2012) 2" xfId="3974"/>
    <cellStyle name="T_tham_tra_du_toan_KH TPCP vung TNB (03-1-2012)" xfId="3975"/>
    <cellStyle name="T_tham_tra_du_toan_KH TPCP vung TNB (03-1-2012) 2" xfId="3976"/>
    <cellStyle name="T_Thiet bi" xfId="3977"/>
    <cellStyle name="T_Thiet bi 2" xfId="3978"/>
    <cellStyle name="T_Thiet bi_!1 1 bao cao giao KH ve HTCMT vung TNB   12-12-2011" xfId="3979"/>
    <cellStyle name="T_Thiet bi_!1 1 bao cao giao KH ve HTCMT vung TNB   12-12-2011 2" xfId="3980"/>
    <cellStyle name="T_Thiet bi_Bieu4HTMT" xfId="3981"/>
    <cellStyle name="T_Thiet bi_Bieu4HTMT 2" xfId="3982"/>
    <cellStyle name="T_Thiet bi_Bieu4HTMT_!1 1 bao cao giao KH ve HTCMT vung TNB   12-12-2011" xfId="3983"/>
    <cellStyle name="T_Thiet bi_Bieu4HTMT_!1 1 bao cao giao KH ve HTCMT vung TNB   12-12-2011 2" xfId="3984"/>
    <cellStyle name="T_Thiet bi_Bieu4HTMT_KH TPCP vung TNB (03-1-2012)" xfId="3985"/>
    <cellStyle name="T_Thiet bi_Bieu4HTMT_KH TPCP vung TNB (03-1-2012) 2" xfId="3986"/>
    <cellStyle name="T_Thiet bi_KH TPCP vung TNB (03-1-2012)" xfId="3987"/>
    <cellStyle name="T_Thiet bi_KH TPCP vung TNB (03-1-2012) 2" xfId="3988"/>
    <cellStyle name="T_TK_HT" xfId="3963"/>
    <cellStyle name="T_TK_HT 2" xfId="3964"/>
    <cellStyle name="T_Van Ban 2007" xfId="3989"/>
    <cellStyle name="T_Van Ban 2007_15_10_2013 BC nhu cau von doi ung ODA (2014-2016) ngay 15102013 Sua" xfId="3990"/>
    <cellStyle name="T_Van Ban 2007_bao cao phan bo KHDT 2011(final)" xfId="3991"/>
    <cellStyle name="T_Van Ban 2007_bao cao phan bo KHDT 2011(final)_BC nhu cau von doi ung ODA nganh NN (BKH)" xfId="3992"/>
    <cellStyle name="T_Van Ban 2007_bao cao phan bo KHDT 2011(final)_BC Tai co cau (bieu TH)" xfId="3993"/>
    <cellStyle name="T_Van Ban 2007_bao cao phan bo KHDT 2011(final)_DK 2014-2015 final" xfId="3994"/>
    <cellStyle name="T_Van Ban 2007_bao cao phan bo KHDT 2011(final)_DK 2014-2015 new" xfId="3995"/>
    <cellStyle name="T_Van Ban 2007_bao cao phan bo KHDT 2011(final)_DK KH CBDT 2014 11-11-2013" xfId="3996"/>
    <cellStyle name="T_Van Ban 2007_bao cao phan bo KHDT 2011(final)_DK KH CBDT 2014 11-11-2013(1)" xfId="3997"/>
    <cellStyle name="T_Van Ban 2007_bao cao phan bo KHDT 2011(final)_KH 2011-2015" xfId="3998"/>
    <cellStyle name="T_Van Ban 2007_bao cao phan bo KHDT 2011(final)_tai co cau dau tu (tong hop)1" xfId="3999"/>
    <cellStyle name="T_Van Ban 2007_BC nhu cau von doi ung ODA nganh NN (BKH)" xfId="4000"/>
    <cellStyle name="T_Van Ban 2007_BC nhu cau von doi ung ODA nganh NN (BKH)_05-12  KH trung han 2016-2020 - Liem Thinh edited" xfId="4001"/>
    <cellStyle name="T_Van Ban 2007_BC nhu cau von doi ung ODA nganh NN (BKH)_Copy of 05-12  KH trung han 2016-2020 - Liem Thinh edited (1)" xfId="4002"/>
    <cellStyle name="T_Van Ban 2007_BC Tai co cau (bieu TH)" xfId="4003"/>
    <cellStyle name="T_Van Ban 2007_BC Tai co cau (bieu TH)_05-12  KH trung han 2016-2020 - Liem Thinh edited" xfId="4004"/>
    <cellStyle name="T_Van Ban 2007_BC Tai co cau (bieu TH)_Copy of 05-12  KH trung han 2016-2020 - Liem Thinh edited (1)" xfId="4005"/>
    <cellStyle name="T_Van Ban 2007_DK 2014-2015 final" xfId="4006"/>
    <cellStyle name="T_Van Ban 2007_DK 2014-2015 final_05-12  KH trung han 2016-2020 - Liem Thinh edited" xfId="4007"/>
    <cellStyle name="T_Van Ban 2007_DK 2014-2015 final_Copy of 05-12  KH trung han 2016-2020 - Liem Thinh edited (1)" xfId="4008"/>
    <cellStyle name="T_Van Ban 2007_DK 2014-2015 new" xfId="4009"/>
    <cellStyle name="T_Van Ban 2007_DK 2014-2015 new_05-12  KH trung han 2016-2020 - Liem Thinh edited" xfId="4010"/>
    <cellStyle name="T_Van Ban 2007_DK 2014-2015 new_Copy of 05-12  KH trung han 2016-2020 - Liem Thinh edited (1)" xfId="4011"/>
    <cellStyle name="T_Van Ban 2007_DK KH CBDT 2014 11-11-2013" xfId="4012"/>
    <cellStyle name="T_Van Ban 2007_DK KH CBDT 2014 11-11-2013(1)" xfId="4013"/>
    <cellStyle name="T_Van Ban 2007_DK KH CBDT 2014 11-11-2013(1)_05-12  KH trung han 2016-2020 - Liem Thinh edited" xfId="4014"/>
    <cellStyle name="T_Van Ban 2007_DK KH CBDT 2014 11-11-2013(1)_Copy of 05-12  KH trung han 2016-2020 - Liem Thinh edited (1)" xfId="4015"/>
    <cellStyle name="T_Van Ban 2007_DK KH CBDT 2014 11-11-2013_05-12  KH trung han 2016-2020 - Liem Thinh edited" xfId="4016"/>
    <cellStyle name="T_Van Ban 2007_DK KH CBDT 2014 11-11-2013_Copy of 05-12  KH trung han 2016-2020 - Liem Thinh edited (1)" xfId="4017"/>
    <cellStyle name="T_Van Ban 2008" xfId="4018"/>
    <cellStyle name="T_Van Ban 2008_15_10_2013 BC nhu cau von doi ung ODA (2014-2016) ngay 15102013 Sua" xfId="4019"/>
    <cellStyle name="T_Van Ban 2008_bao cao phan bo KHDT 2011(final)" xfId="4020"/>
    <cellStyle name="T_Van Ban 2008_bao cao phan bo KHDT 2011(final)_BC nhu cau von doi ung ODA nganh NN (BKH)" xfId="4021"/>
    <cellStyle name="T_Van Ban 2008_bao cao phan bo KHDT 2011(final)_BC Tai co cau (bieu TH)" xfId="4022"/>
    <cellStyle name="T_Van Ban 2008_bao cao phan bo KHDT 2011(final)_DK 2014-2015 final" xfId="4023"/>
    <cellStyle name="T_Van Ban 2008_bao cao phan bo KHDT 2011(final)_DK 2014-2015 new" xfId="4024"/>
    <cellStyle name="T_Van Ban 2008_bao cao phan bo KHDT 2011(final)_DK KH CBDT 2014 11-11-2013" xfId="4025"/>
    <cellStyle name="T_Van Ban 2008_bao cao phan bo KHDT 2011(final)_DK KH CBDT 2014 11-11-2013(1)" xfId="4026"/>
    <cellStyle name="T_Van Ban 2008_bao cao phan bo KHDT 2011(final)_KH 2011-2015" xfId="4027"/>
    <cellStyle name="T_Van Ban 2008_bao cao phan bo KHDT 2011(final)_tai co cau dau tu (tong hop)1" xfId="4028"/>
    <cellStyle name="T_Van Ban 2008_BC nhu cau von doi ung ODA nganh NN (BKH)" xfId="4029"/>
    <cellStyle name="T_Van Ban 2008_BC nhu cau von doi ung ODA nganh NN (BKH)_05-12  KH trung han 2016-2020 - Liem Thinh edited" xfId="4030"/>
    <cellStyle name="T_Van Ban 2008_BC nhu cau von doi ung ODA nganh NN (BKH)_Copy of 05-12  KH trung han 2016-2020 - Liem Thinh edited (1)" xfId="4031"/>
    <cellStyle name="T_Van Ban 2008_BC Tai co cau (bieu TH)" xfId="4032"/>
    <cellStyle name="T_Van Ban 2008_BC Tai co cau (bieu TH)_05-12  KH trung han 2016-2020 - Liem Thinh edited" xfId="4033"/>
    <cellStyle name="T_Van Ban 2008_BC Tai co cau (bieu TH)_Copy of 05-12  KH trung han 2016-2020 - Liem Thinh edited (1)" xfId="4034"/>
    <cellStyle name="T_Van Ban 2008_DK 2014-2015 final" xfId="4035"/>
    <cellStyle name="T_Van Ban 2008_DK 2014-2015 final_05-12  KH trung han 2016-2020 - Liem Thinh edited" xfId="4036"/>
    <cellStyle name="T_Van Ban 2008_DK 2014-2015 final_Copy of 05-12  KH trung han 2016-2020 - Liem Thinh edited (1)" xfId="4037"/>
    <cellStyle name="T_Van Ban 2008_DK 2014-2015 new" xfId="4038"/>
    <cellStyle name="T_Van Ban 2008_DK 2014-2015 new_05-12  KH trung han 2016-2020 - Liem Thinh edited" xfId="4039"/>
    <cellStyle name="T_Van Ban 2008_DK 2014-2015 new_Copy of 05-12  KH trung han 2016-2020 - Liem Thinh edited (1)" xfId="4040"/>
    <cellStyle name="T_Van Ban 2008_DK KH CBDT 2014 11-11-2013" xfId="4041"/>
    <cellStyle name="T_Van Ban 2008_DK KH CBDT 2014 11-11-2013(1)" xfId="4042"/>
    <cellStyle name="T_Van Ban 2008_DK KH CBDT 2014 11-11-2013(1)_05-12  KH trung han 2016-2020 - Liem Thinh edited" xfId="4043"/>
    <cellStyle name="T_Van Ban 2008_DK KH CBDT 2014 11-11-2013(1)_Copy of 05-12  KH trung han 2016-2020 - Liem Thinh edited (1)" xfId="4044"/>
    <cellStyle name="T_Van Ban 2008_DK KH CBDT 2014 11-11-2013_05-12  KH trung han 2016-2020 - Liem Thinh edited" xfId="4045"/>
    <cellStyle name="T_Van Ban 2008_DK KH CBDT 2014 11-11-2013_Copy of 05-12  KH trung han 2016-2020 - Liem Thinh edited (1)" xfId="4046"/>
    <cellStyle name="T_XDCB thang 12.2010" xfId="4047"/>
    <cellStyle name="T_XDCB thang 12.2010 2" xfId="4048"/>
    <cellStyle name="T_XDCB thang 12.2010_!1 1 bao cao giao KH ve HTCMT vung TNB   12-12-2011" xfId="4049"/>
    <cellStyle name="T_XDCB thang 12.2010_!1 1 bao cao giao KH ve HTCMT vung TNB   12-12-2011 2" xfId="4050"/>
    <cellStyle name="T_XDCB thang 12.2010_KH TPCP vung TNB (03-1-2012)" xfId="4051"/>
    <cellStyle name="T_XDCB thang 12.2010_KH TPCP vung TNB (03-1-2012) 2" xfId="4052"/>
    <cellStyle name="T_ÿÿÿÿÿ" xfId="4053"/>
    <cellStyle name="T_ÿÿÿÿÿ 2" xfId="4054"/>
    <cellStyle name="T_ÿÿÿÿÿ_!1 1 bao cao giao KH ve HTCMT vung TNB   12-12-2011" xfId="4055"/>
    <cellStyle name="T_ÿÿÿÿÿ_!1 1 bao cao giao KH ve HTCMT vung TNB   12-12-2011 2" xfId="4056"/>
    <cellStyle name="T_ÿÿÿÿÿ_Bieu mau cong trinh khoi cong moi 3-4" xfId="4057"/>
    <cellStyle name="T_ÿÿÿÿÿ_Bieu mau cong trinh khoi cong moi 3-4 2" xfId="4058"/>
    <cellStyle name="T_ÿÿÿÿÿ_Bieu mau cong trinh khoi cong moi 3-4_!1 1 bao cao giao KH ve HTCMT vung TNB   12-12-2011" xfId="4059"/>
    <cellStyle name="T_ÿÿÿÿÿ_Bieu mau cong trinh khoi cong moi 3-4_!1 1 bao cao giao KH ve HTCMT vung TNB   12-12-2011 2" xfId="4060"/>
    <cellStyle name="T_ÿÿÿÿÿ_Bieu mau cong trinh khoi cong moi 3-4_KH TPCP vung TNB (03-1-2012)" xfId="4061"/>
    <cellStyle name="T_ÿÿÿÿÿ_Bieu mau cong trinh khoi cong moi 3-4_KH TPCP vung TNB (03-1-2012) 2" xfId="4062"/>
    <cellStyle name="T_ÿÿÿÿÿ_Bieu3ODA" xfId="4063"/>
    <cellStyle name="T_ÿÿÿÿÿ_Bieu3ODA 2" xfId="4064"/>
    <cellStyle name="T_ÿÿÿÿÿ_Bieu3ODA_!1 1 bao cao giao KH ve HTCMT vung TNB   12-12-2011" xfId="4065"/>
    <cellStyle name="T_ÿÿÿÿÿ_Bieu3ODA_!1 1 bao cao giao KH ve HTCMT vung TNB   12-12-2011 2" xfId="4066"/>
    <cellStyle name="T_ÿÿÿÿÿ_Bieu3ODA_KH TPCP vung TNB (03-1-2012)" xfId="4067"/>
    <cellStyle name="T_ÿÿÿÿÿ_Bieu3ODA_KH TPCP vung TNB (03-1-2012) 2" xfId="4068"/>
    <cellStyle name="T_ÿÿÿÿÿ_Bieu4HTMT" xfId="4069"/>
    <cellStyle name="T_ÿÿÿÿÿ_Bieu4HTMT 2" xfId="4070"/>
    <cellStyle name="T_ÿÿÿÿÿ_Bieu4HTMT_!1 1 bao cao giao KH ve HTCMT vung TNB   12-12-2011" xfId="4071"/>
    <cellStyle name="T_ÿÿÿÿÿ_Bieu4HTMT_!1 1 bao cao giao KH ve HTCMT vung TNB   12-12-2011 2" xfId="4072"/>
    <cellStyle name="T_ÿÿÿÿÿ_Bieu4HTMT_KH TPCP vung TNB (03-1-2012)" xfId="4073"/>
    <cellStyle name="T_ÿÿÿÿÿ_Bieu4HTMT_KH TPCP vung TNB (03-1-2012) 2" xfId="4074"/>
    <cellStyle name="T_ÿÿÿÿÿ_KH TPCP vung TNB (03-1-2012)" xfId="4077"/>
    <cellStyle name="T_ÿÿÿÿÿ_KH TPCP vung TNB (03-1-2012) 2" xfId="4078"/>
    <cellStyle name="T_ÿÿÿÿÿ_kien giang 2" xfId="4075"/>
    <cellStyle name="T_ÿÿÿÿÿ_kien giang 2 2" xfId="4076"/>
    <cellStyle name="Text Indent A" xfId="4079"/>
    <cellStyle name="Text Indent B" xfId="4080"/>
    <cellStyle name="Text Indent B 10" xfId="4081"/>
    <cellStyle name="Text Indent B 11" xfId="4082"/>
    <cellStyle name="Text Indent B 12" xfId="4083"/>
    <cellStyle name="Text Indent B 13" xfId="4084"/>
    <cellStyle name="Text Indent B 14" xfId="4085"/>
    <cellStyle name="Text Indent B 15" xfId="4086"/>
    <cellStyle name="Text Indent B 16" xfId="4087"/>
    <cellStyle name="Text Indent B 2" xfId="4088"/>
    <cellStyle name="Text Indent B 3" xfId="4089"/>
    <cellStyle name="Text Indent B 4" xfId="4090"/>
    <cellStyle name="Text Indent B 5" xfId="4091"/>
    <cellStyle name="Text Indent B 6" xfId="4092"/>
    <cellStyle name="Text Indent B 7" xfId="4093"/>
    <cellStyle name="Text Indent B 8" xfId="4094"/>
    <cellStyle name="Text Indent B 9" xfId="4095"/>
    <cellStyle name="Text Indent C" xfId="4096"/>
    <cellStyle name="Text Indent C 10" xfId="4097"/>
    <cellStyle name="Text Indent C 11" xfId="4098"/>
    <cellStyle name="Text Indent C 12" xfId="4099"/>
    <cellStyle name="Text Indent C 13" xfId="4100"/>
    <cellStyle name="Text Indent C 14" xfId="4101"/>
    <cellStyle name="Text Indent C 15" xfId="4102"/>
    <cellStyle name="Text Indent C 16" xfId="4103"/>
    <cellStyle name="Text Indent C 2" xfId="4104"/>
    <cellStyle name="Text Indent C 3" xfId="4105"/>
    <cellStyle name="Text Indent C 4" xfId="4106"/>
    <cellStyle name="Text Indent C 5" xfId="4107"/>
    <cellStyle name="Text Indent C 6" xfId="4108"/>
    <cellStyle name="Text Indent C 7" xfId="4109"/>
    <cellStyle name="Text Indent C 8" xfId="4110"/>
    <cellStyle name="Text Indent C 9" xfId="4111"/>
    <cellStyle name="th" xfId="4130"/>
    <cellStyle name="th 2" xfId="4131"/>
    <cellStyle name="þ_x005f_x001d_ð¤_x005f_x000c_¯þ_x005f_x0014__x005f_x000d_¨þU_x005f_x0001_À_x005f_x0004_ _x005f_x0015__x005f_x000f__x005f_x0001__x005f_x0001_" xfId="4132"/>
    <cellStyle name="þ_x005f_x001d_ð·_x005f_x000c_æþ'_x005f_x000d_ßþU_x005f_x0001_Ø_x005f_x0005_ü_x005f_x0014__x005f_x0007__x005f_x0001__x005f_x0001_" xfId="4133"/>
    <cellStyle name="þ_x005f_x001d_ðÇ%Uý—&amp;Hý9_x005f_x0008_Ÿ s_x005f_x000a__x005f_x0007__x005f_x0001__x005f_x0001_" xfId="4134"/>
    <cellStyle name="þ_x005f_x001d_ðK_x005f_x000c_Fý_x005f_x001b__x005f_x000d_9ýU_x005f_x0001_Ð_x005f_x0008_¦)_x005f_x0007__x005f_x0001__x005f_x0001_" xfId="413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6"/>
    <cellStyle name="þ_x005f_x005f_x005f_x001d_ð·_x005f_x005f_x005f_x000c_æþ'_x005f_x005f_x005f_x000d_ßþU_x005f_x005f_x005f_x0001_Ø_x005f_x005f_x005f_x0005_ü_x005f_x005f_x005f_x0014__x005f_x005f_x005f_x0007__x005f_x005f_x005f_x0001__x005f_x005f_x005f_x0001_" xfId="4137"/>
    <cellStyle name="þ_x005f_x005f_x005f_x001d_ðÇ%Uý—&amp;Hý9_x005f_x005f_x005f_x0008_Ÿ s_x005f_x005f_x005f_x000a__x005f_x005f_x005f_x0007__x005f_x005f_x005f_x0001__x005f_x005f_x005f_x0001_" xfId="4138"/>
    <cellStyle name="þ_x005f_x005f_x005f_x001d_ðK_x005f_x005f_x005f_x000c_Fý_x005f_x005f_x005f_x001b__x005f_x005f_x005f_x000d_9ýU_x005f_x005f_x005f_x0001_Ð_x005f_x005f_x005f_x0008_¦)_x005f_x005f_x005f_x0007__x005f_x005f_x005f_x0001__x005f_x005f_x005f_x0001_" xfId="4139"/>
    <cellStyle name="than" xfId="4140"/>
    <cellStyle name="Thanh" xfId="4141"/>
    <cellStyle name="þ_x001d_ð¤_x000c_¯þ_x0014__x000a_¨þU_x0001_À_x0004_ _x0015__x000f__x0001__x0001_" xfId="4142"/>
    <cellStyle name="þ_x001d_ð¤_x000c_¯þ_x0014__x000d_¨þU_x0001_À_x0004_ _x0015__x000f__x0001__x0001_" xfId="4143"/>
    <cellStyle name="þ_x001d_ð·_x000c_æþ'_x000a_ßþU_x0001_Ø_x0005_ü_x0014__x0007__x0001__x0001_" xfId="4144"/>
    <cellStyle name="þ_x001d_ð·_x000c_æþ'_x000d_ßþU_x0001_Ø_x0005_ü_x0014__x0007__x0001__x0001_" xfId="4145"/>
    <cellStyle name="þ_x001d_ðÇ%Uý—&amp;Hý9_x0008_Ÿ s_x000a__x0007__x0001__x0001_" xfId="4146"/>
    <cellStyle name="þ_x001d_ðK_x000c_Fý_x001b__x000a_9ýU_x0001_Ð_x0008_¦)_x0007__x0001__x0001_" xfId="4147"/>
    <cellStyle name="þ_x001d_ðK_x000c_Fý_x001b__x000d_9ýU_x0001_Ð_x0008_¦)_x0007__x0001__x0001_" xfId="4148"/>
    <cellStyle name="thuong-10" xfId="4149"/>
    <cellStyle name="thuong-11" xfId="4150"/>
    <cellStyle name="thuong-11 2" xfId="4151"/>
    <cellStyle name="Thuyet minh" xfId="4152"/>
    <cellStyle name="Tickmark" xfId="4112"/>
    <cellStyle name="Tien1" xfId="4113"/>
    <cellStyle name="Tieu_de_2" xfId="4114"/>
    <cellStyle name="Times New Roman" xfId="4115"/>
    <cellStyle name="tit1" xfId="4116"/>
    <cellStyle name="tit2" xfId="4117"/>
    <cellStyle name="tit2 2" xfId="4118"/>
    <cellStyle name="tit3" xfId="4119"/>
    <cellStyle name="tit4" xfId="4120"/>
    <cellStyle name="Title 2" xfId="4121"/>
    <cellStyle name="Tong so" xfId="4122"/>
    <cellStyle name="tong so 1" xfId="4123"/>
    <cellStyle name="Tong so_Bieu KHPTLN 2016-2020" xfId="4124"/>
    <cellStyle name="Tongcong" xfId="4125"/>
    <cellStyle name="Total 2" xfId="4126"/>
    <cellStyle name="trang" xfId="4153"/>
    <cellStyle name="tt1" xfId="4127"/>
    <cellStyle name="Tusental (0)_pldt" xfId="4128"/>
    <cellStyle name="Tusental_pldt" xfId="4129"/>
    <cellStyle name="ux_3_¼­¿ï-¾È»ê" xfId="4154"/>
    <cellStyle name="Valuta (0)_pldt" xfId="4155"/>
    <cellStyle name="Valuta_pldt" xfId="4156"/>
    <cellStyle name="VANG1" xfId="4157"/>
    <cellStyle name="VANG1 2" xfId="4158"/>
    <cellStyle name="viet" xfId="4159"/>
    <cellStyle name="viet2" xfId="4160"/>
    <cellStyle name="viet2 2" xfId="4161"/>
    <cellStyle name="VN new romanNormal" xfId="4162"/>
    <cellStyle name="VN new romanNormal 2" xfId="4163"/>
    <cellStyle name="VN new romanNormal 2 2" xfId="4164"/>
    <cellStyle name="VN new romanNormal 3" xfId="4165"/>
    <cellStyle name="VN new romanNormal_05-12  KH trung han 2016-2020 - Liem Thinh edited" xfId="4166"/>
    <cellStyle name="Vn Time 13" xfId="4167"/>
    <cellStyle name="Vn Time 14" xfId="4168"/>
    <cellStyle name="Vn Time 14 2" xfId="4169"/>
    <cellStyle name="Vn Time 14 3" xfId="4170"/>
    <cellStyle name="VN time new roman" xfId="4171"/>
    <cellStyle name="VN time new roman 2" xfId="4172"/>
    <cellStyle name="VN time new roman 2 2" xfId="4173"/>
    <cellStyle name="VN time new roman 3" xfId="4174"/>
    <cellStyle name="VN time new roman_05-12  KH trung han 2016-2020 - Liem Thinh edited" xfId="4175"/>
    <cellStyle name="vn_time" xfId="4176"/>
    <cellStyle name="vnbo" xfId="4177"/>
    <cellStyle name="vnbo 2" xfId="4178"/>
    <cellStyle name="vnbo 3" xfId="4179"/>
    <cellStyle name="vnhead1" xfId="4198"/>
    <cellStyle name="vnhead1 2" xfId="4199"/>
    <cellStyle name="vnhead2" xfId="4200"/>
    <cellStyle name="vnhead2 2" xfId="4201"/>
    <cellStyle name="vnhead2 3" xfId="4202"/>
    <cellStyle name="vnhead3" xfId="4203"/>
    <cellStyle name="vnhead3 2" xfId="4204"/>
    <cellStyle name="vnhead3 3" xfId="4205"/>
    <cellStyle name="vnhead4" xfId="4206"/>
    <cellStyle name="vntxt1" xfId="4180"/>
    <cellStyle name="vntxt1 10" xfId="4181"/>
    <cellStyle name="vntxt1 11" xfId="4182"/>
    <cellStyle name="vntxt1 12" xfId="4183"/>
    <cellStyle name="vntxt1 13" xfId="4184"/>
    <cellStyle name="vntxt1 14" xfId="4185"/>
    <cellStyle name="vntxt1 15" xfId="4186"/>
    <cellStyle name="vntxt1 16" xfId="4187"/>
    <cellStyle name="vntxt1 2" xfId="4188"/>
    <cellStyle name="vntxt1 3" xfId="4189"/>
    <cellStyle name="vntxt1 4" xfId="4190"/>
    <cellStyle name="vntxt1 5" xfId="4191"/>
    <cellStyle name="vntxt1 6" xfId="4192"/>
    <cellStyle name="vntxt1 7" xfId="4193"/>
    <cellStyle name="vntxt1 8" xfId="4194"/>
    <cellStyle name="vntxt1 9" xfId="4195"/>
    <cellStyle name="vntxt1_05-12  KH trung han 2016-2020 - Liem Thinh edited" xfId="4196"/>
    <cellStyle name="vntxt2" xfId="4197"/>
    <cellStyle name="W?hrung [0]_35ERI8T2gbIEMixb4v26icuOo" xfId="4207"/>
    <cellStyle name="W?hrung_35ERI8T2gbIEMixb4v26icuOo" xfId="4208"/>
    <cellStyle name="Währung [0]_68574_Materialbedarfsliste" xfId="4209"/>
    <cellStyle name="Währung_68574_Materialbedarfsliste" xfId="4210"/>
    <cellStyle name="Walutowy [0]_Invoices2001Slovakia" xfId="4211"/>
    <cellStyle name="Walutowy_Invoices2001Slovakia" xfId="4212"/>
    <cellStyle name="Warning Text 2" xfId="4213"/>
    <cellStyle name="wrap" xfId="4214"/>
    <cellStyle name="Wไhrung [0]_35ERI8T2gbIEMixb4v26icuOo" xfId="4215"/>
    <cellStyle name="Wไhrung_35ERI8T2gbIEMixb4v26icuOo" xfId="4216"/>
    <cellStyle name="xan1" xfId="4217"/>
    <cellStyle name="xuan" xfId="4218"/>
    <cellStyle name="y" xfId="4219"/>
    <cellStyle name="y 2" xfId="4220"/>
    <cellStyle name="Ý kh¸c_B¶ng 1 (2)" xfId="4221"/>
    <cellStyle name="เครื่องหมายสกุลเงิน [0]_FTC_OFFER" xfId="4222"/>
    <cellStyle name="เครื่องหมายสกุลเงิน_FTC_OFFER" xfId="4223"/>
    <cellStyle name="ปกติ_FTC_OFFER" xfId="4224"/>
    <cellStyle name=" [0.00]_ Att. 1- Cover" xfId="4225"/>
    <cellStyle name="_ Att. 1- Cover" xfId="4226"/>
    <cellStyle name="?_ Att. 1- Cover" xfId="4227"/>
    <cellStyle name="똿뗦먛귟 [0.00]_PRODUCT DETAIL Q1" xfId="4228"/>
    <cellStyle name="똿뗦먛귟_PRODUCT DETAIL Q1" xfId="4229"/>
    <cellStyle name="믅됞 [0.00]_PRODUCT DETAIL Q1" xfId="4230"/>
    <cellStyle name="믅됞_PRODUCT DETAIL Q1" xfId="4231"/>
    <cellStyle name="백분율_††††† " xfId="4232"/>
    <cellStyle name="뷭?_BOOKSHIP" xfId="4233"/>
    <cellStyle name="안건회계법인" xfId="4234"/>
    <cellStyle name="콤맀_Sheet1_총괄표 (수출입) (2)" xfId="4235"/>
    <cellStyle name="콤마 [ - 유형1" xfId="4236"/>
    <cellStyle name="콤마 [ - 유형2" xfId="4237"/>
    <cellStyle name="콤마 [ - 유형3" xfId="4238"/>
    <cellStyle name="콤마 [ - 유형4" xfId="4239"/>
    <cellStyle name="콤마 [ - 유형5" xfId="4240"/>
    <cellStyle name="콤마 [ - 유형6" xfId="4241"/>
    <cellStyle name="콤마 [ - 유형7" xfId="4242"/>
    <cellStyle name="콤마 [ - 유형8" xfId="4243"/>
    <cellStyle name="콤마 [0]_ 비목별 월별기술 " xfId="4244"/>
    <cellStyle name="콤마_ 비목별 월별기술 " xfId="4245"/>
    <cellStyle name="통화 [0]_††††† " xfId="4246"/>
    <cellStyle name="통화_††††† " xfId="4247"/>
    <cellStyle name="표섀_변경(최종)" xfId="4248"/>
    <cellStyle name="표준_ 97년 경영분석(안)" xfId="4249"/>
    <cellStyle name="표줠_Sheet1_1_총괄표 (수출입) (2)" xfId="4250"/>
    <cellStyle name="一般_00Q3902REV.1" xfId="4251"/>
    <cellStyle name="千分位[0]_00Q3902REV.1" xfId="4252"/>
    <cellStyle name="千分位_00Q3902REV.1" xfId="4253"/>
    <cellStyle name="桁区切り [0.00]_BE-BQ" xfId="4254"/>
    <cellStyle name="桁区切り_BE-BQ" xfId="4255"/>
    <cellStyle name="標準_(A1)BOQ " xfId="4256"/>
    <cellStyle name="貨幣 [0]_00Q3902REV.1" xfId="4257"/>
    <cellStyle name="貨幣[0]_BRE" xfId="4258"/>
    <cellStyle name="貨幣_00Q3902REV.1" xfId="4259"/>
    <cellStyle name="通貨 [0.00]_BE-BQ" xfId="4260"/>
    <cellStyle name="通貨_BE-BQ" xfId="42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PACK"/>
      <sheetName val="INV"/>
      <sheetName val="TK-XUAT"/>
      <sheetName val="TK-NHAP"/>
      <sheetName val="DT 1"/>
      <sheetName val="DT 2"/>
      <sheetName val="DT 3"/>
      <sheetName val="SP"/>
      <sheetName val="NPL"/>
      <sheetName val="N"/>
      <sheetName val="X"/>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sheetData sheetId="1362"/>
      <sheetData sheetId="1363"/>
      <sheetData sheetId="1364"/>
      <sheetData sheetId="1365"/>
      <sheetData sheetId="1366"/>
      <sheetData sheetId="1367"/>
      <sheetData sheetId="1368"/>
      <sheetData sheetId="1369"/>
      <sheetData sheetId="1370"/>
      <sheetData sheetId="13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L43"/>
  <sheetViews>
    <sheetView zoomScale="80" zoomScaleNormal="80" workbookViewId="0">
      <selection activeCell="L7" sqref="L7:L9"/>
    </sheetView>
  </sheetViews>
  <sheetFormatPr defaultRowHeight="15"/>
  <cols>
    <col min="2" max="2" width="35" customWidth="1"/>
    <col min="3" max="4" width="0" hidden="1" customWidth="1"/>
    <col min="5" max="6" width="11.140625" customWidth="1"/>
    <col min="7" max="7" width="10.85546875" hidden="1" customWidth="1"/>
    <col min="8" max="8" width="9.5703125" hidden="1" customWidth="1"/>
    <col min="9" max="10" width="0" hidden="1" customWidth="1"/>
    <col min="11" max="11" width="11.5703125" customWidth="1"/>
    <col min="12" max="12" width="11.28515625" customWidth="1"/>
    <col min="13" max="13" width="11.7109375" customWidth="1"/>
    <col min="14" max="14" width="10.140625" customWidth="1"/>
    <col min="15" max="15" width="0" hidden="1" customWidth="1"/>
    <col min="17" max="17" width="10.42578125" customWidth="1"/>
    <col min="18" max="18" width="10.140625" customWidth="1"/>
    <col min="19" max="19" width="10.42578125" customWidth="1"/>
    <col min="20" max="20" width="13.42578125" customWidth="1"/>
    <col min="21" max="21" width="11.42578125" customWidth="1"/>
  </cols>
  <sheetData>
    <row r="1" spans="1:16340" ht="20.25">
      <c r="A1" s="465" t="s">
        <v>1031</v>
      </c>
      <c r="B1" s="465"/>
      <c r="C1" s="465"/>
      <c r="D1" s="465"/>
      <c r="E1" s="465"/>
      <c r="F1" s="465"/>
      <c r="G1" s="465"/>
      <c r="H1" s="465"/>
      <c r="I1" s="465"/>
      <c r="J1" s="465"/>
      <c r="K1" s="465"/>
      <c r="L1" s="465"/>
      <c r="M1" s="465"/>
      <c r="N1" s="465"/>
      <c r="O1" s="465"/>
      <c r="P1" s="465"/>
      <c r="Q1" s="465"/>
      <c r="R1" s="465"/>
      <c r="S1" s="465"/>
      <c r="T1" s="465"/>
      <c r="U1" s="465"/>
    </row>
    <row r="2" spans="1:16340" s="259" customFormat="1" ht="26.25" customHeight="1">
      <c r="A2" s="465" t="s">
        <v>1030</v>
      </c>
      <c r="B2" s="465"/>
      <c r="C2" s="465"/>
      <c r="D2" s="465"/>
      <c r="E2" s="465"/>
      <c r="F2" s="465"/>
      <c r="G2" s="465"/>
      <c r="H2" s="465"/>
      <c r="I2" s="465"/>
      <c r="J2" s="465"/>
      <c r="K2" s="465"/>
      <c r="L2" s="465"/>
      <c r="M2" s="465"/>
      <c r="N2" s="465"/>
      <c r="O2" s="465"/>
      <c r="P2" s="465"/>
      <c r="Q2" s="465"/>
      <c r="R2" s="465"/>
      <c r="S2" s="465"/>
      <c r="T2" s="465"/>
      <c r="U2" s="465"/>
    </row>
    <row r="3" spans="1:16340" s="259" customFormat="1" ht="20.25">
      <c r="A3" s="483" t="s">
        <v>1054</v>
      </c>
      <c r="B3" s="483"/>
      <c r="C3" s="483"/>
      <c r="D3" s="483"/>
      <c r="E3" s="483"/>
      <c r="F3" s="483"/>
      <c r="G3" s="483"/>
      <c r="H3" s="483"/>
      <c r="I3" s="483"/>
      <c r="J3" s="483"/>
      <c r="K3" s="483"/>
      <c r="L3" s="483"/>
      <c r="M3" s="483"/>
      <c r="N3" s="483"/>
      <c r="O3" s="483"/>
      <c r="P3" s="483"/>
      <c r="Q3" s="483"/>
      <c r="R3" s="483"/>
      <c r="S3" s="483"/>
      <c r="T3" s="483"/>
      <c r="U3" s="483"/>
    </row>
    <row r="4" spans="1:16340" s="234" customFormat="1" ht="25.5" customHeight="1">
      <c r="B4" s="265"/>
      <c r="C4" s="265"/>
      <c r="D4" s="265"/>
      <c r="E4" s="265"/>
      <c r="F4" s="265"/>
      <c r="G4" s="265"/>
      <c r="H4" s="265"/>
      <c r="I4" s="265"/>
      <c r="J4" s="265"/>
      <c r="K4" s="265"/>
      <c r="L4" s="265"/>
      <c r="M4" s="265"/>
      <c r="N4" s="265"/>
      <c r="O4" s="265"/>
      <c r="P4" s="265"/>
      <c r="Q4" s="265"/>
      <c r="R4" s="265"/>
      <c r="S4" s="484" t="s">
        <v>3</v>
      </c>
      <c r="T4" s="484"/>
      <c r="U4" s="484"/>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c r="IM4" s="265"/>
      <c r="IN4" s="265"/>
      <c r="IO4" s="265"/>
      <c r="IP4" s="265"/>
      <c r="IQ4" s="265"/>
      <c r="IR4" s="265"/>
      <c r="IS4" s="265"/>
      <c r="IT4" s="265"/>
      <c r="IU4" s="265"/>
      <c r="IV4" s="265"/>
      <c r="IW4" s="265"/>
      <c r="IX4" s="265"/>
      <c r="IY4" s="265"/>
      <c r="IZ4" s="265"/>
      <c r="JA4" s="265"/>
      <c r="JB4" s="265"/>
      <c r="JC4" s="265"/>
      <c r="JD4" s="265"/>
      <c r="JE4" s="265"/>
      <c r="JF4" s="265"/>
      <c r="JG4" s="265"/>
      <c r="JH4" s="265"/>
      <c r="JI4" s="265"/>
      <c r="JJ4" s="265"/>
      <c r="JK4" s="265"/>
      <c r="JL4" s="265"/>
      <c r="JM4" s="265"/>
      <c r="JN4" s="265"/>
      <c r="JO4" s="265"/>
      <c r="JP4" s="265"/>
      <c r="JQ4" s="265"/>
      <c r="JR4" s="265"/>
      <c r="JS4" s="265"/>
      <c r="JT4" s="265"/>
      <c r="JU4" s="265"/>
      <c r="JV4" s="265"/>
      <c r="JW4" s="265"/>
      <c r="JX4" s="265"/>
      <c r="JY4" s="265"/>
      <c r="JZ4" s="265"/>
      <c r="KA4" s="265"/>
      <c r="KB4" s="265"/>
      <c r="KC4" s="265"/>
      <c r="KD4" s="265"/>
      <c r="KE4" s="265"/>
      <c r="KF4" s="265"/>
      <c r="KG4" s="265"/>
      <c r="KH4" s="265"/>
      <c r="KI4" s="265"/>
      <c r="KJ4" s="265"/>
      <c r="KK4" s="265"/>
      <c r="KL4" s="265"/>
      <c r="KM4" s="265"/>
      <c r="KN4" s="265"/>
      <c r="KO4" s="265"/>
      <c r="KP4" s="265"/>
      <c r="KQ4" s="265"/>
      <c r="KR4" s="265"/>
      <c r="KS4" s="265"/>
      <c r="KT4" s="265"/>
      <c r="KU4" s="265"/>
      <c r="KV4" s="265"/>
      <c r="KW4" s="265"/>
      <c r="KX4" s="265"/>
      <c r="KY4" s="265"/>
      <c r="KZ4" s="265"/>
      <c r="LA4" s="265"/>
      <c r="LB4" s="265"/>
      <c r="LC4" s="265"/>
      <c r="LD4" s="265"/>
      <c r="LE4" s="265"/>
      <c r="LF4" s="265"/>
      <c r="LG4" s="265"/>
      <c r="LH4" s="265"/>
      <c r="LI4" s="265"/>
      <c r="LJ4" s="265"/>
      <c r="LK4" s="265"/>
      <c r="LL4" s="265"/>
      <c r="LM4" s="265"/>
      <c r="LN4" s="265"/>
      <c r="LO4" s="265"/>
      <c r="LP4" s="265"/>
      <c r="LQ4" s="265"/>
      <c r="LR4" s="265"/>
      <c r="LS4" s="265"/>
      <c r="LT4" s="265"/>
      <c r="LU4" s="265"/>
      <c r="LV4" s="265"/>
      <c r="LW4" s="265"/>
      <c r="LX4" s="265"/>
      <c r="LY4" s="265"/>
      <c r="LZ4" s="265"/>
      <c r="MA4" s="265"/>
      <c r="MB4" s="265"/>
      <c r="MC4" s="265"/>
      <c r="MD4" s="265"/>
      <c r="ME4" s="265"/>
      <c r="MF4" s="265"/>
      <c r="MG4" s="265"/>
      <c r="MH4" s="265"/>
      <c r="MI4" s="265"/>
      <c r="MJ4" s="265"/>
      <c r="MK4" s="265"/>
      <c r="ML4" s="265"/>
      <c r="MM4" s="265"/>
      <c r="MN4" s="265"/>
      <c r="MO4" s="265"/>
      <c r="MP4" s="265"/>
      <c r="MQ4" s="265"/>
      <c r="MR4" s="265"/>
      <c r="MS4" s="265"/>
      <c r="MT4" s="265"/>
      <c r="MU4" s="265"/>
      <c r="MV4" s="265"/>
      <c r="MW4" s="265"/>
      <c r="MX4" s="265"/>
      <c r="MY4" s="265"/>
      <c r="MZ4" s="265"/>
      <c r="NA4" s="265"/>
      <c r="NB4" s="265"/>
      <c r="NC4" s="265"/>
      <c r="ND4" s="265"/>
      <c r="NE4" s="265"/>
      <c r="NF4" s="265"/>
      <c r="NG4" s="265"/>
      <c r="NH4" s="265"/>
      <c r="NI4" s="265"/>
      <c r="NJ4" s="265"/>
      <c r="NK4" s="265"/>
      <c r="NL4" s="265"/>
      <c r="NM4" s="265"/>
      <c r="NN4" s="265"/>
      <c r="NO4" s="265"/>
      <c r="NP4" s="265"/>
      <c r="NQ4" s="265"/>
      <c r="NR4" s="265"/>
      <c r="NS4" s="265"/>
      <c r="NT4" s="265"/>
      <c r="NU4" s="265"/>
      <c r="NV4" s="265"/>
      <c r="NW4" s="265"/>
      <c r="NX4" s="265"/>
      <c r="NY4" s="265"/>
      <c r="NZ4" s="265"/>
      <c r="OA4" s="265"/>
      <c r="OB4" s="265"/>
      <c r="OC4" s="265"/>
      <c r="OD4" s="265"/>
      <c r="OE4" s="265"/>
      <c r="OF4" s="265"/>
      <c r="OG4" s="265"/>
      <c r="OH4" s="265"/>
      <c r="OI4" s="265"/>
      <c r="OJ4" s="265"/>
      <c r="OK4" s="265"/>
      <c r="OL4" s="265"/>
      <c r="OM4" s="265"/>
      <c r="ON4" s="265"/>
      <c r="OO4" s="265"/>
      <c r="OP4" s="265"/>
      <c r="OQ4" s="265"/>
      <c r="OR4" s="265"/>
      <c r="OS4" s="265"/>
      <c r="OT4" s="265"/>
      <c r="OU4" s="265"/>
      <c r="OV4" s="265"/>
      <c r="OW4" s="265"/>
      <c r="OX4" s="265"/>
      <c r="OY4" s="265"/>
      <c r="OZ4" s="265"/>
      <c r="PA4" s="265"/>
      <c r="PB4" s="265"/>
      <c r="PC4" s="265"/>
      <c r="PD4" s="265"/>
      <c r="PE4" s="265"/>
      <c r="PF4" s="265"/>
      <c r="PG4" s="265"/>
      <c r="PH4" s="265"/>
      <c r="PI4" s="265"/>
      <c r="PJ4" s="265"/>
      <c r="PK4" s="265"/>
      <c r="PL4" s="265"/>
      <c r="PM4" s="265"/>
      <c r="PN4" s="265"/>
      <c r="PO4" s="265"/>
      <c r="PP4" s="265"/>
      <c r="PQ4" s="265"/>
      <c r="PR4" s="265"/>
      <c r="PS4" s="265"/>
      <c r="PT4" s="265"/>
      <c r="PU4" s="265"/>
      <c r="PV4" s="265"/>
      <c r="PW4" s="265"/>
      <c r="PX4" s="265"/>
      <c r="PY4" s="265"/>
      <c r="PZ4" s="265"/>
      <c r="QA4" s="265"/>
      <c r="QB4" s="265"/>
      <c r="QC4" s="265"/>
      <c r="QD4" s="265"/>
      <c r="QE4" s="265"/>
      <c r="QF4" s="265"/>
      <c r="QG4" s="265"/>
      <c r="QH4" s="265"/>
      <c r="QI4" s="265"/>
      <c r="QJ4" s="265"/>
      <c r="QK4" s="265"/>
      <c r="QL4" s="265"/>
      <c r="QM4" s="265"/>
      <c r="QN4" s="265"/>
      <c r="QO4" s="265"/>
      <c r="QP4" s="265"/>
      <c r="QQ4" s="265"/>
      <c r="QR4" s="265"/>
      <c r="QS4" s="265"/>
      <c r="QT4" s="265"/>
      <c r="QU4" s="265"/>
      <c r="QV4" s="265"/>
      <c r="QW4" s="265"/>
      <c r="QX4" s="265"/>
      <c r="QY4" s="265"/>
      <c r="QZ4" s="265"/>
      <c r="RA4" s="265"/>
      <c r="RB4" s="265"/>
      <c r="RC4" s="265"/>
      <c r="RD4" s="265"/>
      <c r="RE4" s="265"/>
      <c r="RF4" s="265"/>
      <c r="RG4" s="265"/>
      <c r="RH4" s="265"/>
      <c r="RI4" s="265"/>
      <c r="RJ4" s="265"/>
      <c r="RK4" s="265"/>
      <c r="RL4" s="265"/>
      <c r="RM4" s="265"/>
      <c r="RN4" s="265"/>
      <c r="RO4" s="265"/>
      <c r="RP4" s="265"/>
      <c r="RQ4" s="265"/>
      <c r="RR4" s="265"/>
      <c r="RS4" s="265"/>
      <c r="RT4" s="265"/>
      <c r="RU4" s="265"/>
      <c r="RV4" s="265"/>
      <c r="RW4" s="265"/>
      <c r="RX4" s="265"/>
      <c r="RY4" s="265"/>
      <c r="RZ4" s="265"/>
      <c r="SA4" s="265"/>
      <c r="SB4" s="265"/>
      <c r="SC4" s="265"/>
      <c r="SD4" s="265"/>
      <c r="SE4" s="265"/>
      <c r="SF4" s="265"/>
      <c r="SG4" s="265"/>
      <c r="SH4" s="265"/>
      <c r="SI4" s="265"/>
      <c r="SJ4" s="265"/>
      <c r="SK4" s="265"/>
      <c r="SL4" s="265"/>
      <c r="SM4" s="265"/>
      <c r="SN4" s="265"/>
      <c r="SO4" s="265"/>
      <c r="SP4" s="265"/>
      <c r="SQ4" s="265"/>
      <c r="SR4" s="265"/>
      <c r="SS4" s="265"/>
      <c r="ST4" s="265"/>
      <c r="SU4" s="265"/>
      <c r="SV4" s="265"/>
      <c r="SW4" s="265"/>
      <c r="SX4" s="265"/>
      <c r="SY4" s="265"/>
      <c r="SZ4" s="265"/>
      <c r="TA4" s="265"/>
      <c r="TB4" s="265"/>
      <c r="TC4" s="265"/>
      <c r="TD4" s="265"/>
      <c r="TE4" s="265"/>
      <c r="TF4" s="265"/>
      <c r="TG4" s="265"/>
      <c r="TH4" s="265"/>
      <c r="TI4" s="265"/>
      <c r="TJ4" s="265"/>
      <c r="TK4" s="265"/>
      <c r="TL4" s="265"/>
      <c r="TM4" s="265"/>
      <c r="TN4" s="265"/>
      <c r="TO4" s="265"/>
      <c r="TP4" s="265"/>
      <c r="TQ4" s="265"/>
      <c r="TR4" s="265"/>
      <c r="TS4" s="265"/>
      <c r="TT4" s="265"/>
      <c r="TU4" s="265"/>
      <c r="TV4" s="265"/>
      <c r="TW4" s="265"/>
      <c r="TX4" s="265"/>
      <c r="TY4" s="265"/>
      <c r="TZ4" s="265"/>
      <c r="UA4" s="265"/>
      <c r="UB4" s="265"/>
      <c r="UC4" s="265"/>
      <c r="UD4" s="265"/>
      <c r="UE4" s="265"/>
      <c r="UF4" s="265"/>
      <c r="UG4" s="265"/>
      <c r="UH4" s="265"/>
      <c r="UI4" s="265"/>
      <c r="UJ4" s="265"/>
      <c r="UK4" s="265"/>
      <c r="UL4" s="265"/>
      <c r="UM4" s="265"/>
      <c r="UN4" s="265"/>
      <c r="UO4" s="265"/>
      <c r="UP4" s="265"/>
      <c r="UQ4" s="265"/>
      <c r="UR4" s="265"/>
      <c r="US4" s="265"/>
      <c r="UT4" s="265"/>
      <c r="UU4" s="265"/>
      <c r="UV4" s="265"/>
      <c r="UW4" s="265"/>
      <c r="UX4" s="265"/>
      <c r="UY4" s="265"/>
      <c r="UZ4" s="265"/>
      <c r="VA4" s="265"/>
      <c r="VB4" s="265"/>
      <c r="VC4" s="265"/>
      <c r="VD4" s="265"/>
      <c r="VE4" s="265"/>
      <c r="VF4" s="265"/>
      <c r="VG4" s="265"/>
      <c r="VH4" s="265"/>
      <c r="VI4" s="265"/>
      <c r="VJ4" s="265"/>
      <c r="VK4" s="265"/>
      <c r="VL4" s="265"/>
      <c r="VM4" s="265"/>
      <c r="VN4" s="265"/>
      <c r="VO4" s="265"/>
      <c r="VP4" s="265"/>
      <c r="VQ4" s="265"/>
      <c r="VR4" s="265"/>
      <c r="VS4" s="265"/>
      <c r="VT4" s="265"/>
      <c r="VU4" s="265"/>
      <c r="VV4" s="265"/>
      <c r="VW4" s="265"/>
      <c r="VX4" s="265"/>
      <c r="VY4" s="265"/>
      <c r="VZ4" s="265"/>
      <c r="WA4" s="265"/>
      <c r="WB4" s="265"/>
      <c r="WC4" s="265"/>
      <c r="WD4" s="265"/>
      <c r="WE4" s="265"/>
      <c r="WF4" s="265"/>
      <c r="WG4" s="265"/>
      <c r="WH4" s="265"/>
      <c r="WI4" s="265"/>
      <c r="WJ4" s="265"/>
      <c r="WK4" s="265"/>
      <c r="WL4" s="265"/>
      <c r="WM4" s="265"/>
      <c r="WN4" s="265"/>
      <c r="WO4" s="265"/>
      <c r="WP4" s="265"/>
      <c r="WQ4" s="265"/>
      <c r="WR4" s="265"/>
      <c r="WS4" s="265"/>
      <c r="WT4" s="265"/>
      <c r="WU4" s="265"/>
      <c r="WV4" s="265"/>
      <c r="WW4" s="265"/>
      <c r="WX4" s="265"/>
      <c r="WY4" s="265"/>
      <c r="WZ4" s="265"/>
      <c r="XA4" s="265"/>
      <c r="XB4" s="265"/>
      <c r="XC4" s="265"/>
      <c r="XD4" s="265"/>
      <c r="XE4" s="265"/>
      <c r="XF4" s="265"/>
      <c r="XG4" s="265"/>
      <c r="XH4" s="265"/>
      <c r="XI4" s="265"/>
      <c r="XJ4" s="265"/>
      <c r="XK4" s="265"/>
      <c r="XL4" s="265"/>
      <c r="XM4" s="265"/>
      <c r="XN4" s="265"/>
      <c r="XO4" s="265"/>
      <c r="XP4" s="265"/>
      <c r="XQ4" s="265"/>
      <c r="XR4" s="265"/>
      <c r="XS4" s="265"/>
      <c r="XT4" s="265"/>
      <c r="XU4" s="265"/>
      <c r="XV4" s="265"/>
      <c r="XW4" s="265"/>
      <c r="XX4" s="265"/>
      <c r="XY4" s="265"/>
      <c r="XZ4" s="265"/>
      <c r="YA4" s="265"/>
      <c r="YB4" s="265"/>
      <c r="YC4" s="265"/>
      <c r="YD4" s="265"/>
      <c r="YE4" s="265"/>
      <c r="YF4" s="265"/>
      <c r="YG4" s="265"/>
      <c r="YH4" s="265"/>
      <c r="YI4" s="265"/>
      <c r="YJ4" s="265"/>
      <c r="YK4" s="265"/>
      <c r="YL4" s="265"/>
      <c r="YM4" s="265"/>
      <c r="YN4" s="265"/>
      <c r="YO4" s="265"/>
      <c r="YP4" s="265"/>
      <c r="YQ4" s="265"/>
      <c r="YR4" s="265"/>
      <c r="YS4" s="265"/>
      <c r="YT4" s="265"/>
      <c r="YU4" s="265"/>
      <c r="YV4" s="265"/>
      <c r="YW4" s="265"/>
      <c r="YX4" s="265"/>
      <c r="YY4" s="265"/>
      <c r="YZ4" s="265"/>
      <c r="ZA4" s="265"/>
      <c r="ZB4" s="265"/>
      <c r="ZC4" s="265"/>
      <c r="ZD4" s="265"/>
      <c r="ZE4" s="265"/>
      <c r="ZF4" s="265"/>
      <c r="ZG4" s="265"/>
      <c r="ZH4" s="265"/>
      <c r="ZI4" s="265"/>
      <c r="ZJ4" s="265"/>
      <c r="ZK4" s="265"/>
      <c r="ZL4" s="265"/>
      <c r="ZM4" s="265"/>
      <c r="ZN4" s="265"/>
      <c r="ZO4" s="265"/>
      <c r="ZP4" s="265"/>
      <c r="ZQ4" s="265"/>
      <c r="ZR4" s="265"/>
      <c r="ZS4" s="265"/>
      <c r="ZT4" s="265"/>
      <c r="ZU4" s="265"/>
      <c r="ZV4" s="265"/>
      <c r="ZW4" s="265"/>
      <c r="ZX4" s="265"/>
      <c r="ZY4" s="265"/>
      <c r="ZZ4" s="265"/>
      <c r="AAA4" s="265"/>
      <c r="AAB4" s="265"/>
      <c r="AAC4" s="265"/>
      <c r="AAD4" s="265"/>
      <c r="AAE4" s="265"/>
      <c r="AAF4" s="265"/>
      <c r="AAG4" s="265"/>
      <c r="AAH4" s="265"/>
      <c r="AAI4" s="265"/>
      <c r="AAJ4" s="265"/>
      <c r="AAK4" s="265"/>
      <c r="AAL4" s="265"/>
      <c r="AAM4" s="265"/>
      <c r="AAN4" s="265"/>
      <c r="AAO4" s="265"/>
      <c r="AAP4" s="265"/>
      <c r="AAQ4" s="265"/>
      <c r="AAR4" s="265"/>
      <c r="AAS4" s="265"/>
      <c r="AAT4" s="265"/>
      <c r="AAU4" s="265"/>
      <c r="AAV4" s="265"/>
      <c r="AAW4" s="265"/>
      <c r="AAX4" s="265"/>
      <c r="AAY4" s="265"/>
      <c r="AAZ4" s="265"/>
      <c r="ABA4" s="265"/>
      <c r="ABB4" s="265"/>
      <c r="ABC4" s="265"/>
      <c r="ABD4" s="265"/>
      <c r="ABE4" s="265"/>
      <c r="ABF4" s="265"/>
      <c r="ABG4" s="265"/>
      <c r="ABH4" s="265"/>
      <c r="ABI4" s="265"/>
      <c r="ABJ4" s="265"/>
      <c r="ABK4" s="265"/>
      <c r="ABL4" s="265"/>
      <c r="ABM4" s="265"/>
      <c r="ABN4" s="265"/>
      <c r="ABO4" s="265"/>
      <c r="ABP4" s="265"/>
      <c r="ABQ4" s="265"/>
      <c r="ABR4" s="265"/>
      <c r="ABS4" s="265"/>
      <c r="ABT4" s="265"/>
      <c r="ABU4" s="265"/>
      <c r="ABV4" s="265"/>
      <c r="ABW4" s="265"/>
      <c r="ABX4" s="265"/>
      <c r="ABY4" s="265"/>
      <c r="ABZ4" s="265"/>
      <c r="ACA4" s="265"/>
      <c r="ACB4" s="265"/>
      <c r="ACC4" s="265"/>
      <c r="ACD4" s="265"/>
      <c r="ACE4" s="265"/>
      <c r="ACF4" s="265"/>
      <c r="ACG4" s="265"/>
      <c r="ACH4" s="265"/>
      <c r="ACI4" s="265"/>
      <c r="ACJ4" s="265"/>
      <c r="ACK4" s="265"/>
      <c r="ACL4" s="265"/>
      <c r="ACM4" s="265"/>
      <c r="ACN4" s="265"/>
      <c r="ACO4" s="265"/>
      <c r="ACP4" s="265"/>
      <c r="ACQ4" s="265"/>
      <c r="ACR4" s="265"/>
      <c r="ACS4" s="265"/>
      <c r="ACT4" s="265"/>
      <c r="ACU4" s="265"/>
      <c r="ACV4" s="265"/>
      <c r="ACW4" s="265"/>
      <c r="ACX4" s="265"/>
      <c r="ACY4" s="265"/>
      <c r="ACZ4" s="265"/>
      <c r="ADA4" s="265"/>
      <c r="ADB4" s="265"/>
      <c r="ADC4" s="265"/>
      <c r="ADD4" s="265"/>
      <c r="ADE4" s="265"/>
      <c r="ADF4" s="265"/>
      <c r="ADG4" s="265"/>
      <c r="ADH4" s="265"/>
      <c r="ADI4" s="265"/>
      <c r="ADJ4" s="265"/>
      <c r="ADK4" s="265"/>
      <c r="ADL4" s="265"/>
      <c r="ADM4" s="265"/>
      <c r="ADN4" s="265"/>
      <c r="ADO4" s="265"/>
      <c r="ADP4" s="265"/>
      <c r="ADQ4" s="265"/>
      <c r="ADR4" s="265"/>
      <c r="ADS4" s="265"/>
      <c r="ADT4" s="265"/>
      <c r="ADU4" s="265"/>
      <c r="ADV4" s="265"/>
      <c r="ADW4" s="265"/>
      <c r="ADX4" s="265"/>
      <c r="ADY4" s="265"/>
      <c r="ADZ4" s="265"/>
      <c r="AEA4" s="265"/>
      <c r="AEB4" s="265"/>
      <c r="AEC4" s="265"/>
      <c r="AED4" s="265"/>
      <c r="AEE4" s="265"/>
      <c r="AEF4" s="265"/>
      <c r="AEG4" s="265"/>
      <c r="AEH4" s="265"/>
      <c r="AEI4" s="265"/>
      <c r="AEJ4" s="265"/>
      <c r="AEK4" s="265"/>
      <c r="AEL4" s="265"/>
      <c r="AEM4" s="265"/>
      <c r="AEN4" s="265"/>
      <c r="AEO4" s="265"/>
      <c r="AEP4" s="265"/>
      <c r="AEQ4" s="265"/>
      <c r="AER4" s="265"/>
      <c r="AES4" s="265"/>
      <c r="AET4" s="265"/>
      <c r="AEU4" s="265"/>
      <c r="AEV4" s="265"/>
      <c r="AEW4" s="265"/>
      <c r="AEX4" s="265"/>
      <c r="AEY4" s="265"/>
      <c r="AEZ4" s="265"/>
      <c r="AFA4" s="265"/>
      <c r="AFB4" s="265"/>
      <c r="AFC4" s="265"/>
      <c r="AFD4" s="265"/>
      <c r="AFE4" s="265"/>
      <c r="AFF4" s="265"/>
      <c r="AFG4" s="265"/>
      <c r="AFH4" s="265"/>
      <c r="AFI4" s="265"/>
      <c r="AFJ4" s="265"/>
      <c r="AFK4" s="265"/>
      <c r="AFL4" s="265"/>
      <c r="AFM4" s="265"/>
      <c r="AFN4" s="265"/>
      <c r="AFO4" s="265"/>
      <c r="AFP4" s="265"/>
      <c r="AFQ4" s="265"/>
      <c r="AFR4" s="265"/>
      <c r="AFS4" s="265"/>
      <c r="AFT4" s="265"/>
      <c r="AFU4" s="265"/>
      <c r="AFV4" s="265"/>
      <c r="AFW4" s="265"/>
      <c r="AFX4" s="265"/>
      <c r="AFY4" s="265"/>
      <c r="AFZ4" s="265"/>
      <c r="AGA4" s="265"/>
      <c r="AGB4" s="265"/>
      <c r="AGC4" s="265"/>
      <c r="AGD4" s="265"/>
      <c r="AGE4" s="265"/>
      <c r="AGF4" s="265"/>
      <c r="AGG4" s="265"/>
      <c r="AGH4" s="265"/>
      <c r="AGI4" s="265"/>
      <c r="AGJ4" s="265"/>
      <c r="AGK4" s="265"/>
      <c r="AGL4" s="265"/>
      <c r="AGM4" s="265"/>
      <c r="AGN4" s="265"/>
      <c r="AGO4" s="265"/>
      <c r="AGP4" s="265"/>
      <c r="AGQ4" s="265"/>
      <c r="AGR4" s="265"/>
      <c r="AGS4" s="265"/>
      <c r="AGT4" s="265"/>
      <c r="AGU4" s="265"/>
      <c r="AGV4" s="265"/>
      <c r="AGW4" s="265"/>
      <c r="AGX4" s="265"/>
      <c r="AGY4" s="265"/>
      <c r="AGZ4" s="265"/>
      <c r="AHA4" s="265"/>
      <c r="AHB4" s="265"/>
      <c r="AHC4" s="265"/>
      <c r="AHD4" s="265"/>
      <c r="AHE4" s="265"/>
      <c r="AHF4" s="265"/>
      <c r="AHG4" s="265"/>
      <c r="AHH4" s="265"/>
      <c r="AHI4" s="265"/>
      <c r="AHJ4" s="265"/>
      <c r="AHK4" s="265"/>
      <c r="AHL4" s="265"/>
      <c r="AHM4" s="265"/>
      <c r="AHN4" s="265"/>
      <c r="AHO4" s="265"/>
      <c r="AHP4" s="265"/>
      <c r="AHQ4" s="265"/>
      <c r="AHR4" s="265"/>
      <c r="AHS4" s="265"/>
      <c r="AHT4" s="265"/>
      <c r="AHU4" s="265"/>
      <c r="AHV4" s="265"/>
      <c r="AHW4" s="265"/>
      <c r="AHX4" s="265"/>
      <c r="AHY4" s="265"/>
      <c r="AHZ4" s="265"/>
      <c r="AIA4" s="265"/>
      <c r="AIB4" s="265"/>
      <c r="AIC4" s="265"/>
      <c r="AID4" s="265"/>
      <c r="AIE4" s="265"/>
      <c r="AIF4" s="265"/>
      <c r="AIG4" s="265"/>
      <c r="AIH4" s="265"/>
      <c r="AII4" s="265"/>
      <c r="AIJ4" s="265"/>
      <c r="AIK4" s="265"/>
      <c r="AIL4" s="265"/>
      <c r="AIM4" s="265"/>
      <c r="AIN4" s="265"/>
      <c r="AIO4" s="265"/>
      <c r="AIP4" s="265"/>
      <c r="AIQ4" s="265"/>
      <c r="AIR4" s="265"/>
      <c r="AIS4" s="265"/>
      <c r="AIT4" s="265"/>
      <c r="AIU4" s="265"/>
      <c r="AIV4" s="265"/>
      <c r="AIW4" s="265"/>
      <c r="AIX4" s="265"/>
      <c r="AIY4" s="265"/>
      <c r="AIZ4" s="265"/>
      <c r="AJA4" s="265"/>
      <c r="AJB4" s="265"/>
      <c r="AJC4" s="265"/>
      <c r="AJD4" s="265"/>
      <c r="AJE4" s="265"/>
      <c r="AJF4" s="265"/>
      <c r="AJG4" s="265"/>
      <c r="AJH4" s="265"/>
      <c r="AJI4" s="265"/>
      <c r="AJJ4" s="265"/>
      <c r="AJK4" s="265"/>
      <c r="AJL4" s="265"/>
      <c r="AJM4" s="265"/>
      <c r="AJN4" s="265"/>
      <c r="AJO4" s="265"/>
      <c r="AJP4" s="265"/>
      <c r="AJQ4" s="265"/>
      <c r="AJR4" s="265"/>
      <c r="AJS4" s="265"/>
      <c r="AJT4" s="265"/>
      <c r="AJU4" s="265"/>
      <c r="AJV4" s="265"/>
      <c r="AJW4" s="265"/>
      <c r="AJX4" s="265"/>
      <c r="AJY4" s="265"/>
      <c r="AJZ4" s="265"/>
      <c r="AKA4" s="265"/>
      <c r="AKB4" s="265"/>
      <c r="AKC4" s="265"/>
      <c r="AKD4" s="265"/>
      <c r="AKE4" s="265"/>
      <c r="AKF4" s="265"/>
      <c r="AKG4" s="265"/>
      <c r="AKH4" s="265"/>
      <c r="AKI4" s="265"/>
      <c r="AKJ4" s="265"/>
      <c r="AKK4" s="265"/>
      <c r="AKL4" s="265"/>
      <c r="AKM4" s="265"/>
      <c r="AKN4" s="265"/>
      <c r="AKO4" s="265"/>
      <c r="AKP4" s="265"/>
      <c r="AKQ4" s="265"/>
      <c r="AKR4" s="265"/>
      <c r="AKS4" s="265"/>
      <c r="AKT4" s="265"/>
      <c r="AKU4" s="265"/>
      <c r="AKV4" s="265"/>
      <c r="AKW4" s="265"/>
      <c r="AKX4" s="265"/>
      <c r="AKY4" s="265"/>
      <c r="AKZ4" s="265"/>
      <c r="ALA4" s="265"/>
      <c r="ALB4" s="265"/>
      <c r="ALC4" s="265"/>
      <c r="ALD4" s="265"/>
      <c r="ALE4" s="265"/>
      <c r="ALF4" s="265"/>
      <c r="ALG4" s="265"/>
      <c r="ALH4" s="265"/>
      <c r="ALI4" s="265"/>
      <c r="ALJ4" s="265"/>
      <c r="ALK4" s="265"/>
      <c r="ALL4" s="265"/>
      <c r="ALM4" s="265"/>
      <c r="ALN4" s="265"/>
      <c r="ALO4" s="265"/>
      <c r="ALP4" s="265"/>
      <c r="ALQ4" s="265"/>
      <c r="ALR4" s="265"/>
      <c r="ALS4" s="265"/>
      <c r="ALT4" s="265"/>
      <c r="ALU4" s="265"/>
      <c r="ALV4" s="265"/>
      <c r="ALW4" s="265"/>
      <c r="ALX4" s="265"/>
      <c r="ALY4" s="265"/>
      <c r="ALZ4" s="265"/>
      <c r="AMA4" s="265"/>
      <c r="AMB4" s="265"/>
      <c r="AMC4" s="265"/>
      <c r="AMD4" s="265"/>
      <c r="AME4" s="265"/>
      <c r="AMF4" s="265"/>
      <c r="AMG4" s="265"/>
      <c r="AMH4" s="265"/>
      <c r="AMI4" s="265"/>
      <c r="AMJ4" s="265"/>
      <c r="AMK4" s="265"/>
      <c r="AML4" s="265"/>
      <c r="AMM4" s="265"/>
      <c r="AMN4" s="265"/>
      <c r="AMO4" s="265"/>
      <c r="AMP4" s="265"/>
      <c r="AMQ4" s="265"/>
      <c r="AMR4" s="265"/>
      <c r="AMS4" s="265"/>
      <c r="AMT4" s="265"/>
      <c r="AMU4" s="265"/>
      <c r="AMV4" s="265"/>
      <c r="AMW4" s="265"/>
      <c r="AMX4" s="265"/>
      <c r="AMY4" s="265"/>
      <c r="AMZ4" s="265"/>
      <c r="ANA4" s="265"/>
      <c r="ANB4" s="265"/>
      <c r="ANC4" s="265"/>
      <c r="AND4" s="265"/>
      <c r="ANE4" s="265"/>
      <c r="ANF4" s="265"/>
      <c r="ANG4" s="265"/>
      <c r="ANH4" s="265"/>
      <c r="ANI4" s="265"/>
      <c r="ANJ4" s="265"/>
      <c r="ANK4" s="265"/>
      <c r="ANL4" s="265"/>
      <c r="ANM4" s="265"/>
      <c r="ANN4" s="265"/>
      <c r="ANO4" s="265"/>
      <c r="ANP4" s="265"/>
      <c r="ANQ4" s="265"/>
      <c r="ANR4" s="265"/>
      <c r="ANS4" s="265"/>
      <c r="ANT4" s="265"/>
      <c r="ANU4" s="265"/>
      <c r="ANV4" s="265"/>
      <c r="ANW4" s="265"/>
      <c r="ANX4" s="265"/>
      <c r="ANY4" s="265"/>
      <c r="ANZ4" s="265"/>
      <c r="AOA4" s="265"/>
      <c r="AOB4" s="265"/>
      <c r="AOC4" s="265"/>
      <c r="AOD4" s="265"/>
      <c r="AOE4" s="265"/>
      <c r="AOF4" s="265"/>
      <c r="AOG4" s="265"/>
      <c r="AOH4" s="265"/>
      <c r="AOI4" s="265"/>
      <c r="AOJ4" s="265"/>
      <c r="AOK4" s="265"/>
      <c r="AOL4" s="265"/>
      <c r="AOM4" s="265"/>
      <c r="AON4" s="265"/>
      <c r="AOO4" s="265"/>
      <c r="AOP4" s="265"/>
      <c r="AOQ4" s="265"/>
      <c r="AOR4" s="265"/>
      <c r="AOS4" s="265"/>
      <c r="AOT4" s="265"/>
      <c r="AOU4" s="265"/>
      <c r="AOV4" s="265"/>
      <c r="AOW4" s="265"/>
      <c r="AOX4" s="265"/>
      <c r="AOY4" s="265"/>
      <c r="AOZ4" s="265"/>
      <c r="APA4" s="265"/>
      <c r="APB4" s="265"/>
      <c r="APC4" s="265"/>
      <c r="APD4" s="265"/>
      <c r="APE4" s="265"/>
      <c r="APF4" s="265"/>
      <c r="APG4" s="265"/>
      <c r="APH4" s="265"/>
      <c r="API4" s="265"/>
      <c r="APJ4" s="265"/>
      <c r="APK4" s="265"/>
      <c r="APL4" s="265"/>
      <c r="APM4" s="265"/>
      <c r="APN4" s="265"/>
      <c r="APO4" s="265"/>
      <c r="APP4" s="265"/>
      <c r="APQ4" s="265"/>
      <c r="APR4" s="265"/>
      <c r="APS4" s="265"/>
      <c r="APT4" s="265"/>
      <c r="APU4" s="265"/>
      <c r="APV4" s="265"/>
      <c r="APW4" s="265"/>
      <c r="APX4" s="265"/>
      <c r="APY4" s="265"/>
      <c r="APZ4" s="265"/>
      <c r="AQA4" s="265"/>
      <c r="AQB4" s="265"/>
      <c r="AQC4" s="265"/>
      <c r="AQD4" s="265"/>
      <c r="AQE4" s="265"/>
      <c r="AQF4" s="265"/>
      <c r="AQG4" s="265"/>
      <c r="AQH4" s="265"/>
      <c r="AQI4" s="265"/>
      <c r="AQJ4" s="265"/>
      <c r="AQK4" s="265"/>
      <c r="AQL4" s="265"/>
      <c r="AQM4" s="265"/>
      <c r="AQN4" s="265"/>
      <c r="AQO4" s="265"/>
      <c r="AQP4" s="265"/>
      <c r="AQQ4" s="265"/>
      <c r="AQR4" s="265"/>
      <c r="AQS4" s="265"/>
      <c r="AQT4" s="265"/>
      <c r="AQU4" s="265"/>
      <c r="AQV4" s="265"/>
      <c r="AQW4" s="265"/>
      <c r="AQX4" s="265"/>
      <c r="AQY4" s="265"/>
      <c r="AQZ4" s="265"/>
      <c r="ARA4" s="265"/>
      <c r="ARB4" s="265"/>
      <c r="ARC4" s="265"/>
      <c r="ARD4" s="265"/>
      <c r="ARE4" s="265"/>
      <c r="ARF4" s="265"/>
      <c r="ARG4" s="265"/>
      <c r="ARH4" s="265"/>
      <c r="ARI4" s="265"/>
      <c r="ARJ4" s="265"/>
      <c r="ARK4" s="265"/>
      <c r="ARL4" s="265"/>
      <c r="ARM4" s="265"/>
      <c r="ARN4" s="265"/>
      <c r="ARO4" s="265"/>
      <c r="ARP4" s="265"/>
      <c r="ARQ4" s="265"/>
      <c r="ARR4" s="265"/>
      <c r="ARS4" s="265"/>
      <c r="ART4" s="265"/>
      <c r="ARU4" s="265"/>
      <c r="ARV4" s="265"/>
      <c r="ARW4" s="265"/>
      <c r="ARX4" s="265"/>
      <c r="ARY4" s="265"/>
      <c r="ARZ4" s="265"/>
      <c r="ASA4" s="265"/>
      <c r="ASB4" s="265"/>
      <c r="ASC4" s="265"/>
      <c r="ASD4" s="265"/>
      <c r="ASE4" s="265"/>
      <c r="ASF4" s="265"/>
      <c r="ASG4" s="265"/>
      <c r="ASH4" s="265"/>
      <c r="ASI4" s="265"/>
      <c r="ASJ4" s="265"/>
      <c r="ASK4" s="265"/>
      <c r="ASL4" s="265"/>
      <c r="ASM4" s="265"/>
      <c r="ASN4" s="265"/>
      <c r="ASO4" s="265"/>
      <c r="ASP4" s="265"/>
      <c r="ASQ4" s="265"/>
      <c r="ASR4" s="265"/>
      <c r="ASS4" s="265"/>
      <c r="AST4" s="265"/>
      <c r="ASU4" s="265"/>
      <c r="ASV4" s="265"/>
      <c r="ASW4" s="265"/>
      <c r="ASX4" s="265"/>
      <c r="ASY4" s="265"/>
      <c r="ASZ4" s="265"/>
      <c r="ATA4" s="265"/>
      <c r="ATB4" s="265"/>
      <c r="ATC4" s="265"/>
      <c r="ATD4" s="265"/>
      <c r="ATE4" s="265"/>
      <c r="ATF4" s="265"/>
      <c r="ATG4" s="265"/>
      <c r="ATH4" s="265"/>
      <c r="ATI4" s="265"/>
      <c r="ATJ4" s="265"/>
      <c r="ATK4" s="265"/>
      <c r="ATL4" s="265"/>
      <c r="ATM4" s="265"/>
      <c r="ATN4" s="265"/>
      <c r="ATO4" s="265"/>
      <c r="ATP4" s="265"/>
      <c r="ATQ4" s="265"/>
      <c r="ATR4" s="265"/>
      <c r="ATS4" s="265"/>
      <c r="ATT4" s="265"/>
      <c r="ATU4" s="265"/>
      <c r="ATV4" s="265"/>
      <c r="ATW4" s="265"/>
      <c r="ATX4" s="265"/>
      <c r="ATY4" s="265"/>
      <c r="ATZ4" s="265"/>
      <c r="AUA4" s="265"/>
      <c r="AUB4" s="265"/>
      <c r="AUC4" s="265"/>
      <c r="AUD4" s="265"/>
      <c r="AUE4" s="265"/>
      <c r="AUF4" s="265"/>
      <c r="AUG4" s="265"/>
      <c r="AUH4" s="265"/>
      <c r="AUI4" s="265"/>
      <c r="AUJ4" s="265"/>
      <c r="AUK4" s="265"/>
      <c r="AUL4" s="265"/>
      <c r="AUM4" s="265"/>
      <c r="AUN4" s="265"/>
      <c r="AUO4" s="265"/>
      <c r="AUP4" s="265"/>
      <c r="AUQ4" s="265"/>
      <c r="AUR4" s="265"/>
      <c r="AUS4" s="265"/>
      <c r="AUT4" s="265"/>
      <c r="AUU4" s="265"/>
      <c r="AUV4" s="265"/>
      <c r="AUW4" s="265"/>
      <c r="AUX4" s="265"/>
      <c r="AUY4" s="265"/>
      <c r="AUZ4" s="265"/>
      <c r="AVA4" s="265"/>
      <c r="AVB4" s="265"/>
      <c r="AVC4" s="265"/>
      <c r="AVD4" s="265"/>
      <c r="AVE4" s="265"/>
      <c r="AVF4" s="265"/>
      <c r="AVG4" s="265"/>
      <c r="AVH4" s="265"/>
      <c r="AVI4" s="265"/>
      <c r="AVJ4" s="265"/>
      <c r="AVK4" s="265"/>
      <c r="AVL4" s="265"/>
      <c r="AVM4" s="265"/>
      <c r="AVN4" s="265"/>
      <c r="AVO4" s="265"/>
      <c r="AVP4" s="265"/>
      <c r="AVQ4" s="265"/>
      <c r="AVR4" s="265"/>
      <c r="AVS4" s="265"/>
      <c r="AVT4" s="265"/>
      <c r="AVU4" s="265"/>
      <c r="AVV4" s="265"/>
      <c r="AVW4" s="265"/>
      <c r="AVX4" s="265"/>
      <c r="AVY4" s="265"/>
      <c r="AVZ4" s="265"/>
      <c r="AWA4" s="265"/>
      <c r="AWB4" s="265"/>
      <c r="AWC4" s="265"/>
      <c r="AWD4" s="265"/>
      <c r="AWE4" s="265"/>
      <c r="AWF4" s="265"/>
      <c r="AWG4" s="265"/>
      <c r="AWH4" s="265"/>
      <c r="AWI4" s="265"/>
      <c r="AWJ4" s="265"/>
      <c r="AWK4" s="265"/>
      <c r="AWL4" s="265"/>
      <c r="AWM4" s="265"/>
      <c r="AWN4" s="265"/>
      <c r="AWO4" s="265"/>
      <c r="AWP4" s="265"/>
      <c r="AWQ4" s="265"/>
      <c r="AWR4" s="265"/>
      <c r="AWS4" s="265"/>
      <c r="AWT4" s="265"/>
      <c r="AWU4" s="265"/>
      <c r="AWV4" s="265"/>
      <c r="AWW4" s="265"/>
      <c r="AWX4" s="265"/>
      <c r="AWY4" s="265"/>
      <c r="AWZ4" s="265"/>
      <c r="AXA4" s="265"/>
      <c r="AXB4" s="265"/>
      <c r="AXC4" s="265"/>
      <c r="AXD4" s="265"/>
      <c r="AXE4" s="265"/>
      <c r="AXF4" s="265"/>
      <c r="AXG4" s="265"/>
      <c r="AXH4" s="265"/>
      <c r="AXI4" s="265"/>
      <c r="AXJ4" s="265"/>
      <c r="AXK4" s="265"/>
      <c r="AXL4" s="265"/>
      <c r="AXM4" s="265"/>
      <c r="AXN4" s="265"/>
      <c r="AXO4" s="265"/>
      <c r="AXP4" s="265"/>
      <c r="AXQ4" s="265"/>
      <c r="AXR4" s="265"/>
      <c r="AXS4" s="265"/>
      <c r="AXT4" s="265"/>
      <c r="AXU4" s="265"/>
      <c r="AXV4" s="265"/>
      <c r="AXW4" s="265"/>
      <c r="AXX4" s="265"/>
      <c r="AXY4" s="265"/>
      <c r="AXZ4" s="265"/>
      <c r="AYA4" s="265"/>
      <c r="AYB4" s="265"/>
      <c r="AYC4" s="265"/>
      <c r="AYD4" s="265"/>
      <c r="AYE4" s="265"/>
      <c r="AYF4" s="265"/>
      <c r="AYG4" s="265"/>
      <c r="AYH4" s="265"/>
      <c r="AYI4" s="265"/>
      <c r="AYJ4" s="265"/>
      <c r="AYK4" s="265"/>
      <c r="AYL4" s="265"/>
      <c r="AYM4" s="265"/>
      <c r="AYN4" s="265"/>
      <c r="AYO4" s="265"/>
      <c r="AYP4" s="265"/>
      <c r="AYQ4" s="265"/>
      <c r="AYR4" s="265"/>
      <c r="AYS4" s="265"/>
      <c r="AYT4" s="265"/>
      <c r="AYU4" s="265"/>
      <c r="AYV4" s="265"/>
      <c r="AYW4" s="265"/>
      <c r="AYX4" s="265"/>
      <c r="AYY4" s="265"/>
      <c r="AYZ4" s="265"/>
      <c r="AZA4" s="265"/>
      <c r="AZB4" s="265"/>
      <c r="AZC4" s="265"/>
      <c r="AZD4" s="265"/>
      <c r="AZE4" s="265"/>
      <c r="AZF4" s="265"/>
      <c r="AZG4" s="265"/>
      <c r="AZH4" s="265"/>
      <c r="AZI4" s="265"/>
      <c r="AZJ4" s="265"/>
      <c r="AZK4" s="265"/>
      <c r="AZL4" s="265"/>
      <c r="AZM4" s="265"/>
      <c r="AZN4" s="265"/>
      <c r="AZO4" s="265"/>
      <c r="AZP4" s="265"/>
      <c r="AZQ4" s="265"/>
      <c r="AZR4" s="265"/>
      <c r="AZS4" s="265"/>
      <c r="AZT4" s="265"/>
      <c r="AZU4" s="265"/>
      <c r="AZV4" s="265"/>
      <c r="AZW4" s="265"/>
      <c r="AZX4" s="265"/>
      <c r="AZY4" s="265"/>
      <c r="AZZ4" s="265"/>
      <c r="BAA4" s="265"/>
      <c r="BAB4" s="265"/>
      <c r="BAC4" s="265"/>
      <c r="BAD4" s="265"/>
      <c r="BAE4" s="265"/>
      <c r="BAF4" s="265"/>
      <c r="BAG4" s="265"/>
      <c r="BAH4" s="265"/>
      <c r="BAI4" s="265"/>
      <c r="BAJ4" s="265"/>
      <c r="BAK4" s="265"/>
      <c r="BAL4" s="265"/>
      <c r="BAM4" s="265"/>
      <c r="BAN4" s="265"/>
      <c r="BAO4" s="265"/>
      <c r="BAP4" s="265"/>
      <c r="BAQ4" s="265"/>
      <c r="BAR4" s="265"/>
      <c r="BAS4" s="265"/>
      <c r="BAT4" s="265"/>
      <c r="BAU4" s="265"/>
      <c r="BAV4" s="265"/>
      <c r="BAW4" s="265"/>
      <c r="BAX4" s="265"/>
      <c r="BAY4" s="265"/>
      <c r="BAZ4" s="265"/>
      <c r="BBA4" s="265"/>
      <c r="BBB4" s="265"/>
      <c r="BBC4" s="265"/>
      <c r="BBD4" s="265"/>
      <c r="BBE4" s="265"/>
      <c r="BBF4" s="265"/>
      <c r="BBG4" s="265"/>
      <c r="BBH4" s="265"/>
      <c r="BBI4" s="265"/>
      <c r="BBJ4" s="265"/>
      <c r="BBK4" s="265"/>
      <c r="BBL4" s="265"/>
      <c r="BBM4" s="265"/>
      <c r="BBN4" s="265"/>
      <c r="BBO4" s="265"/>
      <c r="BBP4" s="265"/>
      <c r="BBQ4" s="265"/>
      <c r="BBR4" s="265"/>
      <c r="BBS4" s="265"/>
      <c r="BBT4" s="265"/>
      <c r="BBU4" s="265"/>
      <c r="BBV4" s="265"/>
      <c r="BBW4" s="265"/>
      <c r="BBX4" s="265"/>
      <c r="BBY4" s="265"/>
      <c r="BBZ4" s="265"/>
      <c r="BCA4" s="265"/>
      <c r="BCB4" s="265"/>
      <c r="BCC4" s="265"/>
      <c r="BCD4" s="265"/>
      <c r="BCE4" s="265"/>
      <c r="BCF4" s="265"/>
      <c r="BCG4" s="265"/>
      <c r="BCH4" s="265"/>
      <c r="BCI4" s="265"/>
      <c r="BCJ4" s="265"/>
      <c r="BCK4" s="265"/>
      <c r="BCL4" s="265"/>
      <c r="BCM4" s="265"/>
      <c r="BCN4" s="265"/>
      <c r="BCO4" s="265"/>
      <c r="BCP4" s="265"/>
      <c r="BCQ4" s="265"/>
      <c r="BCR4" s="265"/>
      <c r="BCS4" s="265"/>
      <c r="BCT4" s="265"/>
      <c r="BCU4" s="265"/>
      <c r="BCV4" s="265"/>
      <c r="BCW4" s="265"/>
      <c r="BCX4" s="265"/>
      <c r="BCY4" s="265"/>
      <c r="BCZ4" s="265"/>
      <c r="BDA4" s="265"/>
      <c r="BDB4" s="265"/>
      <c r="BDC4" s="265"/>
      <c r="BDD4" s="265"/>
      <c r="BDE4" s="265"/>
      <c r="BDF4" s="265"/>
      <c r="BDG4" s="265"/>
      <c r="BDH4" s="265"/>
      <c r="BDI4" s="265"/>
      <c r="BDJ4" s="265"/>
      <c r="BDK4" s="265"/>
      <c r="BDL4" s="265"/>
      <c r="BDM4" s="265"/>
      <c r="BDN4" s="265"/>
      <c r="BDO4" s="265"/>
      <c r="BDP4" s="265"/>
      <c r="BDQ4" s="265"/>
      <c r="BDR4" s="265"/>
      <c r="BDS4" s="265"/>
      <c r="BDT4" s="265"/>
      <c r="BDU4" s="265"/>
      <c r="BDV4" s="265"/>
      <c r="BDW4" s="265"/>
      <c r="BDX4" s="265"/>
      <c r="BDY4" s="265"/>
      <c r="BDZ4" s="265"/>
      <c r="BEA4" s="265"/>
      <c r="BEB4" s="265"/>
      <c r="BEC4" s="265"/>
      <c r="BED4" s="265"/>
      <c r="BEE4" s="265"/>
      <c r="BEF4" s="265"/>
      <c r="BEG4" s="265"/>
      <c r="BEH4" s="265"/>
      <c r="BEI4" s="265"/>
      <c r="BEJ4" s="265"/>
      <c r="BEK4" s="265"/>
      <c r="BEL4" s="265"/>
      <c r="BEM4" s="265"/>
      <c r="BEN4" s="265"/>
      <c r="BEO4" s="265"/>
      <c r="BEP4" s="265"/>
      <c r="BEQ4" s="265"/>
      <c r="BER4" s="265"/>
      <c r="BES4" s="265"/>
      <c r="BET4" s="265"/>
      <c r="BEU4" s="265"/>
      <c r="BEV4" s="265"/>
      <c r="BEW4" s="265"/>
      <c r="BEX4" s="265"/>
      <c r="BEY4" s="265"/>
      <c r="BEZ4" s="265"/>
      <c r="BFA4" s="265"/>
      <c r="BFB4" s="265"/>
      <c r="BFC4" s="265"/>
      <c r="BFD4" s="265"/>
      <c r="BFE4" s="265"/>
      <c r="BFF4" s="265"/>
      <c r="BFG4" s="265"/>
      <c r="BFH4" s="265"/>
      <c r="BFI4" s="265"/>
      <c r="BFJ4" s="265"/>
      <c r="BFK4" s="265"/>
      <c r="BFL4" s="265"/>
      <c r="BFM4" s="265"/>
      <c r="BFN4" s="265"/>
      <c r="BFO4" s="265"/>
      <c r="BFP4" s="265"/>
      <c r="BFQ4" s="265"/>
      <c r="BFR4" s="265"/>
      <c r="BFS4" s="265"/>
      <c r="BFT4" s="265"/>
      <c r="BFU4" s="265"/>
      <c r="BFV4" s="265"/>
      <c r="BFW4" s="265"/>
      <c r="BFX4" s="265"/>
      <c r="BFY4" s="265"/>
      <c r="BFZ4" s="265"/>
      <c r="BGA4" s="265"/>
      <c r="BGB4" s="265"/>
      <c r="BGC4" s="265"/>
      <c r="BGD4" s="265"/>
      <c r="BGE4" s="265"/>
      <c r="BGF4" s="265"/>
      <c r="BGG4" s="265"/>
      <c r="BGH4" s="265"/>
      <c r="BGI4" s="265"/>
      <c r="BGJ4" s="265"/>
      <c r="BGK4" s="265"/>
      <c r="BGL4" s="265"/>
      <c r="BGM4" s="265"/>
      <c r="BGN4" s="265"/>
      <c r="BGO4" s="265"/>
      <c r="BGP4" s="265"/>
      <c r="BGQ4" s="265"/>
      <c r="BGR4" s="265"/>
      <c r="BGS4" s="265"/>
      <c r="BGT4" s="265"/>
      <c r="BGU4" s="265"/>
      <c r="BGV4" s="265"/>
      <c r="BGW4" s="265"/>
      <c r="BGX4" s="265"/>
      <c r="BGY4" s="265"/>
      <c r="BGZ4" s="265"/>
      <c r="BHA4" s="265"/>
      <c r="BHB4" s="265"/>
      <c r="BHC4" s="265"/>
      <c r="BHD4" s="265"/>
      <c r="BHE4" s="265"/>
      <c r="BHF4" s="265"/>
      <c r="BHG4" s="265"/>
      <c r="BHH4" s="265"/>
      <c r="BHI4" s="265"/>
      <c r="BHJ4" s="265"/>
      <c r="BHK4" s="265"/>
      <c r="BHL4" s="265"/>
      <c r="BHM4" s="265"/>
      <c r="BHN4" s="265"/>
      <c r="BHO4" s="265"/>
      <c r="BHP4" s="265"/>
      <c r="BHQ4" s="265"/>
      <c r="BHR4" s="265"/>
      <c r="BHS4" s="265"/>
      <c r="BHT4" s="265"/>
      <c r="BHU4" s="265"/>
      <c r="BHV4" s="265"/>
      <c r="BHW4" s="265"/>
      <c r="BHX4" s="265"/>
      <c r="BHY4" s="265"/>
      <c r="BHZ4" s="265"/>
      <c r="BIA4" s="265"/>
      <c r="BIB4" s="265"/>
      <c r="BIC4" s="265"/>
      <c r="BID4" s="265"/>
      <c r="BIE4" s="265"/>
      <c r="BIF4" s="265"/>
      <c r="BIG4" s="265"/>
      <c r="BIH4" s="265"/>
      <c r="BII4" s="265"/>
      <c r="BIJ4" s="265"/>
      <c r="BIK4" s="265"/>
      <c r="BIL4" s="265"/>
      <c r="BIM4" s="265"/>
      <c r="BIN4" s="265"/>
      <c r="BIO4" s="265"/>
      <c r="BIP4" s="265"/>
      <c r="BIQ4" s="265"/>
      <c r="BIR4" s="265"/>
      <c r="BIS4" s="265"/>
      <c r="BIT4" s="265"/>
      <c r="BIU4" s="265"/>
      <c r="BIV4" s="265"/>
      <c r="BIW4" s="265"/>
      <c r="BIX4" s="265"/>
      <c r="BIY4" s="265"/>
      <c r="BIZ4" s="265"/>
      <c r="BJA4" s="265"/>
      <c r="BJB4" s="265"/>
      <c r="BJC4" s="265"/>
      <c r="BJD4" s="265"/>
      <c r="BJE4" s="265"/>
      <c r="BJF4" s="265"/>
      <c r="BJG4" s="265"/>
      <c r="BJH4" s="265"/>
      <c r="BJI4" s="265"/>
      <c r="BJJ4" s="265"/>
      <c r="BJK4" s="265"/>
      <c r="BJL4" s="265"/>
      <c r="BJM4" s="265"/>
      <c r="BJN4" s="265"/>
      <c r="BJO4" s="265"/>
      <c r="BJP4" s="265"/>
      <c r="BJQ4" s="265"/>
      <c r="BJR4" s="265"/>
      <c r="BJS4" s="265"/>
      <c r="BJT4" s="265"/>
      <c r="BJU4" s="265"/>
      <c r="BJV4" s="265"/>
      <c r="BJW4" s="265"/>
      <c r="BJX4" s="265"/>
      <c r="BJY4" s="265"/>
      <c r="BJZ4" s="265"/>
      <c r="BKA4" s="265"/>
      <c r="BKB4" s="265"/>
      <c r="BKC4" s="265"/>
      <c r="BKD4" s="265"/>
      <c r="BKE4" s="265"/>
      <c r="BKF4" s="265"/>
      <c r="BKG4" s="265"/>
      <c r="BKH4" s="265"/>
      <c r="BKI4" s="265"/>
      <c r="BKJ4" s="265"/>
      <c r="BKK4" s="265"/>
      <c r="BKL4" s="265"/>
      <c r="BKM4" s="265"/>
      <c r="BKN4" s="265"/>
      <c r="BKO4" s="265"/>
      <c r="BKP4" s="265"/>
      <c r="BKQ4" s="265"/>
      <c r="BKR4" s="265"/>
      <c r="BKS4" s="265"/>
      <c r="BKT4" s="265"/>
      <c r="BKU4" s="265"/>
      <c r="BKV4" s="265"/>
      <c r="BKW4" s="265"/>
      <c r="BKX4" s="265"/>
      <c r="BKY4" s="265"/>
      <c r="BKZ4" s="265"/>
      <c r="BLA4" s="265"/>
      <c r="BLB4" s="265"/>
      <c r="BLC4" s="265"/>
      <c r="BLD4" s="265"/>
      <c r="BLE4" s="265"/>
      <c r="BLF4" s="265"/>
      <c r="BLG4" s="265"/>
      <c r="BLH4" s="265"/>
      <c r="BLI4" s="265"/>
      <c r="BLJ4" s="265"/>
      <c r="BLK4" s="265"/>
      <c r="BLL4" s="265"/>
      <c r="BLM4" s="265"/>
      <c r="BLN4" s="265"/>
      <c r="BLO4" s="265"/>
      <c r="BLP4" s="265"/>
      <c r="BLQ4" s="265"/>
      <c r="BLR4" s="265"/>
      <c r="BLS4" s="265"/>
      <c r="BLT4" s="265"/>
      <c r="BLU4" s="265"/>
      <c r="BLV4" s="265"/>
      <c r="BLW4" s="265"/>
      <c r="BLX4" s="265"/>
      <c r="BLY4" s="265"/>
      <c r="BLZ4" s="265"/>
      <c r="BMA4" s="265"/>
      <c r="BMB4" s="265"/>
      <c r="BMC4" s="265"/>
      <c r="BMD4" s="265"/>
      <c r="BME4" s="265"/>
      <c r="BMF4" s="265"/>
      <c r="BMG4" s="265"/>
      <c r="BMH4" s="265"/>
      <c r="BMI4" s="265"/>
      <c r="BMJ4" s="265"/>
      <c r="BMK4" s="265"/>
      <c r="BML4" s="265"/>
      <c r="BMM4" s="265"/>
      <c r="BMN4" s="265"/>
      <c r="BMO4" s="265"/>
      <c r="BMP4" s="265"/>
      <c r="BMQ4" s="265"/>
      <c r="BMR4" s="265"/>
      <c r="BMS4" s="265"/>
      <c r="BMT4" s="265"/>
      <c r="BMU4" s="265"/>
      <c r="BMV4" s="265"/>
      <c r="BMW4" s="265"/>
      <c r="BMX4" s="265"/>
      <c r="BMY4" s="265"/>
      <c r="BMZ4" s="265"/>
      <c r="BNA4" s="265"/>
      <c r="BNB4" s="265"/>
      <c r="BNC4" s="265"/>
      <c r="BND4" s="265"/>
      <c r="BNE4" s="265"/>
      <c r="BNF4" s="265"/>
      <c r="BNG4" s="265"/>
      <c r="BNH4" s="265"/>
      <c r="BNI4" s="265"/>
      <c r="BNJ4" s="265"/>
      <c r="BNK4" s="265"/>
      <c r="BNL4" s="265"/>
      <c r="BNM4" s="265"/>
      <c r="BNN4" s="265"/>
      <c r="BNO4" s="265"/>
      <c r="BNP4" s="265"/>
      <c r="BNQ4" s="265"/>
      <c r="BNR4" s="265"/>
      <c r="BNS4" s="265"/>
      <c r="BNT4" s="265"/>
      <c r="BNU4" s="265"/>
      <c r="BNV4" s="265"/>
      <c r="BNW4" s="265"/>
      <c r="BNX4" s="265"/>
      <c r="BNY4" s="265"/>
      <c r="BNZ4" s="265"/>
      <c r="BOA4" s="265"/>
      <c r="BOB4" s="265"/>
      <c r="BOC4" s="265"/>
      <c r="BOD4" s="265"/>
      <c r="BOE4" s="265"/>
      <c r="BOF4" s="265"/>
      <c r="BOG4" s="265"/>
      <c r="BOH4" s="265"/>
      <c r="BOI4" s="265"/>
      <c r="BOJ4" s="265"/>
      <c r="BOK4" s="265"/>
      <c r="BOL4" s="265"/>
      <c r="BOM4" s="265"/>
      <c r="BON4" s="265"/>
      <c r="BOO4" s="265"/>
      <c r="BOP4" s="265"/>
      <c r="BOQ4" s="265"/>
      <c r="BOR4" s="265"/>
      <c r="BOS4" s="265"/>
      <c r="BOT4" s="265"/>
      <c r="BOU4" s="265"/>
      <c r="BOV4" s="265"/>
      <c r="BOW4" s="265"/>
      <c r="BOX4" s="265"/>
      <c r="BOY4" s="265"/>
      <c r="BOZ4" s="265"/>
      <c r="BPA4" s="265"/>
      <c r="BPB4" s="265"/>
      <c r="BPC4" s="265"/>
      <c r="BPD4" s="265"/>
      <c r="BPE4" s="265"/>
      <c r="BPF4" s="265"/>
      <c r="BPG4" s="265"/>
      <c r="BPH4" s="265"/>
      <c r="BPI4" s="265"/>
      <c r="BPJ4" s="265"/>
      <c r="BPK4" s="265"/>
      <c r="BPL4" s="265"/>
      <c r="BPM4" s="265"/>
      <c r="BPN4" s="265"/>
      <c r="BPO4" s="265"/>
      <c r="BPP4" s="265"/>
      <c r="BPQ4" s="265"/>
      <c r="BPR4" s="265"/>
      <c r="BPS4" s="265"/>
      <c r="BPT4" s="265"/>
      <c r="BPU4" s="265"/>
      <c r="BPV4" s="265"/>
      <c r="BPW4" s="265"/>
      <c r="BPX4" s="265"/>
      <c r="BPY4" s="265"/>
      <c r="BPZ4" s="265"/>
      <c r="BQA4" s="265"/>
      <c r="BQB4" s="265"/>
      <c r="BQC4" s="265"/>
      <c r="BQD4" s="265"/>
      <c r="BQE4" s="265"/>
      <c r="BQF4" s="265"/>
      <c r="BQG4" s="265"/>
      <c r="BQH4" s="265"/>
      <c r="BQI4" s="265"/>
      <c r="BQJ4" s="265"/>
      <c r="BQK4" s="265"/>
      <c r="BQL4" s="265"/>
      <c r="BQM4" s="265"/>
      <c r="BQN4" s="265"/>
      <c r="BQO4" s="265"/>
      <c r="BQP4" s="265"/>
      <c r="BQQ4" s="265"/>
      <c r="BQR4" s="265"/>
      <c r="BQS4" s="265"/>
      <c r="BQT4" s="265"/>
      <c r="BQU4" s="265"/>
      <c r="BQV4" s="265"/>
      <c r="BQW4" s="265"/>
      <c r="BQX4" s="265"/>
      <c r="BQY4" s="265"/>
      <c r="BQZ4" s="265"/>
      <c r="BRA4" s="265"/>
      <c r="BRB4" s="265"/>
      <c r="BRC4" s="265"/>
      <c r="BRD4" s="265"/>
      <c r="BRE4" s="265"/>
      <c r="BRF4" s="265"/>
      <c r="BRG4" s="265"/>
      <c r="BRH4" s="265"/>
      <c r="BRI4" s="265"/>
      <c r="BRJ4" s="265"/>
      <c r="BRK4" s="265"/>
      <c r="BRL4" s="265"/>
      <c r="BRM4" s="265"/>
      <c r="BRN4" s="265"/>
      <c r="BRO4" s="265"/>
      <c r="BRP4" s="265"/>
      <c r="BRQ4" s="265"/>
      <c r="BRR4" s="265"/>
      <c r="BRS4" s="265"/>
      <c r="BRT4" s="265"/>
      <c r="BRU4" s="265"/>
      <c r="BRV4" s="265"/>
      <c r="BRW4" s="265"/>
      <c r="BRX4" s="265"/>
      <c r="BRY4" s="265"/>
      <c r="BRZ4" s="265"/>
      <c r="BSA4" s="265"/>
      <c r="BSB4" s="265"/>
      <c r="BSC4" s="265"/>
      <c r="BSD4" s="265"/>
      <c r="BSE4" s="265"/>
      <c r="BSF4" s="265"/>
      <c r="BSG4" s="265"/>
      <c r="BSH4" s="265"/>
      <c r="BSI4" s="265"/>
      <c r="BSJ4" s="265"/>
      <c r="BSK4" s="265"/>
      <c r="BSL4" s="265"/>
      <c r="BSM4" s="265"/>
      <c r="BSN4" s="265"/>
      <c r="BSO4" s="265"/>
      <c r="BSP4" s="265"/>
      <c r="BSQ4" s="265"/>
      <c r="BSR4" s="265"/>
      <c r="BSS4" s="265"/>
      <c r="BST4" s="265"/>
      <c r="BSU4" s="265"/>
      <c r="BSV4" s="265"/>
      <c r="BSW4" s="265"/>
      <c r="BSX4" s="265"/>
      <c r="BSY4" s="265"/>
      <c r="BSZ4" s="265"/>
      <c r="BTA4" s="265"/>
      <c r="BTB4" s="265"/>
      <c r="BTC4" s="265"/>
      <c r="BTD4" s="265"/>
      <c r="BTE4" s="265"/>
      <c r="BTF4" s="265"/>
      <c r="BTG4" s="265"/>
      <c r="BTH4" s="265"/>
      <c r="BTI4" s="265"/>
      <c r="BTJ4" s="265"/>
      <c r="BTK4" s="265"/>
      <c r="BTL4" s="265"/>
      <c r="BTM4" s="265"/>
      <c r="BTN4" s="265"/>
      <c r="BTO4" s="265"/>
      <c r="BTP4" s="265"/>
      <c r="BTQ4" s="265"/>
      <c r="BTR4" s="265"/>
      <c r="BTS4" s="265"/>
      <c r="BTT4" s="265"/>
      <c r="BTU4" s="265"/>
      <c r="BTV4" s="265"/>
      <c r="BTW4" s="265"/>
      <c r="BTX4" s="265"/>
      <c r="BTY4" s="265"/>
      <c r="BTZ4" s="265"/>
      <c r="BUA4" s="265"/>
      <c r="BUB4" s="265"/>
      <c r="BUC4" s="265"/>
      <c r="BUD4" s="265"/>
      <c r="BUE4" s="265"/>
      <c r="BUF4" s="265"/>
      <c r="BUG4" s="265"/>
      <c r="BUH4" s="265"/>
      <c r="BUI4" s="265"/>
      <c r="BUJ4" s="265"/>
      <c r="BUK4" s="265"/>
      <c r="BUL4" s="265"/>
      <c r="BUM4" s="265"/>
      <c r="BUN4" s="265"/>
      <c r="BUO4" s="265"/>
      <c r="BUP4" s="265"/>
      <c r="BUQ4" s="265"/>
      <c r="BUR4" s="265"/>
      <c r="BUS4" s="265"/>
      <c r="BUT4" s="265"/>
      <c r="BUU4" s="265"/>
      <c r="BUV4" s="265"/>
      <c r="BUW4" s="265"/>
      <c r="BUX4" s="265"/>
      <c r="BUY4" s="265"/>
      <c r="BUZ4" s="265"/>
      <c r="BVA4" s="265"/>
      <c r="BVB4" s="265"/>
      <c r="BVC4" s="265"/>
      <c r="BVD4" s="265"/>
      <c r="BVE4" s="265"/>
      <c r="BVF4" s="265"/>
      <c r="BVG4" s="265"/>
      <c r="BVH4" s="265"/>
      <c r="BVI4" s="265"/>
      <c r="BVJ4" s="265"/>
      <c r="BVK4" s="265"/>
      <c r="BVL4" s="265"/>
      <c r="BVM4" s="265"/>
      <c r="BVN4" s="265"/>
      <c r="BVO4" s="265"/>
      <c r="BVP4" s="265"/>
      <c r="BVQ4" s="265"/>
      <c r="BVR4" s="265"/>
      <c r="BVS4" s="265"/>
      <c r="BVT4" s="265"/>
      <c r="BVU4" s="265"/>
      <c r="BVV4" s="265"/>
      <c r="BVW4" s="265"/>
      <c r="BVX4" s="265"/>
      <c r="BVY4" s="265"/>
      <c r="BVZ4" s="265"/>
      <c r="BWA4" s="265"/>
      <c r="BWB4" s="265"/>
      <c r="BWC4" s="265"/>
      <c r="BWD4" s="265"/>
      <c r="BWE4" s="265"/>
      <c r="BWF4" s="265"/>
      <c r="BWG4" s="265"/>
      <c r="BWH4" s="265"/>
      <c r="BWI4" s="265"/>
      <c r="BWJ4" s="265"/>
      <c r="BWK4" s="265"/>
      <c r="BWL4" s="265"/>
      <c r="BWM4" s="265"/>
      <c r="BWN4" s="265"/>
      <c r="BWO4" s="265"/>
      <c r="BWP4" s="265"/>
      <c r="BWQ4" s="265"/>
      <c r="BWR4" s="265"/>
      <c r="BWS4" s="265"/>
      <c r="BWT4" s="265"/>
      <c r="BWU4" s="265"/>
      <c r="BWV4" s="265"/>
      <c r="BWW4" s="265"/>
      <c r="BWX4" s="265"/>
      <c r="BWY4" s="265"/>
      <c r="BWZ4" s="265"/>
      <c r="BXA4" s="265"/>
      <c r="BXB4" s="265"/>
      <c r="BXC4" s="265"/>
      <c r="BXD4" s="265"/>
      <c r="BXE4" s="265"/>
      <c r="BXF4" s="265"/>
      <c r="BXG4" s="265"/>
      <c r="BXH4" s="265"/>
      <c r="BXI4" s="265"/>
      <c r="BXJ4" s="265"/>
      <c r="BXK4" s="265"/>
      <c r="BXL4" s="265"/>
      <c r="BXM4" s="265"/>
      <c r="BXN4" s="265"/>
      <c r="BXO4" s="265"/>
      <c r="BXP4" s="265"/>
      <c r="BXQ4" s="265"/>
      <c r="BXR4" s="265"/>
      <c r="BXS4" s="265"/>
      <c r="BXT4" s="265"/>
      <c r="BXU4" s="265"/>
      <c r="BXV4" s="265"/>
      <c r="BXW4" s="265"/>
      <c r="BXX4" s="265"/>
      <c r="BXY4" s="265"/>
      <c r="BXZ4" s="265"/>
      <c r="BYA4" s="265"/>
      <c r="BYB4" s="265"/>
      <c r="BYC4" s="265"/>
      <c r="BYD4" s="265"/>
      <c r="BYE4" s="265"/>
      <c r="BYF4" s="265"/>
      <c r="BYG4" s="265"/>
      <c r="BYH4" s="265"/>
      <c r="BYI4" s="265"/>
      <c r="BYJ4" s="265"/>
      <c r="BYK4" s="265"/>
      <c r="BYL4" s="265"/>
      <c r="BYM4" s="265"/>
      <c r="BYN4" s="265"/>
      <c r="BYO4" s="265"/>
      <c r="BYP4" s="265"/>
      <c r="BYQ4" s="265"/>
      <c r="BYR4" s="265"/>
      <c r="BYS4" s="265"/>
      <c r="BYT4" s="265"/>
      <c r="BYU4" s="265"/>
      <c r="BYV4" s="265"/>
      <c r="BYW4" s="265"/>
      <c r="BYX4" s="265"/>
      <c r="BYY4" s="265"/>
      <c r="BYZ4" s="265"/>
      <c r="BZA4" s="265"/>
      <c r="BZB4" s="265"/>
      <c r="BZC4" s="265"/>
      <c r="BZD4" s="265"/>
      <c r="BZE4" s="265"/>
      <c r="BZF4" s="265"/>
      <c r="BZG4" s="265"/>
      <c r="BZH4" s="265"/>
      <c r="BZI4" s="265"/>
      <c r="BZJ4" s="265"/>
      <c r="BZK4" s="265"/>
      <c r="BZL4" s="265"/>
      <c r="BZM4" s="265"/>
      <c r="BZN4" s="265"/>
      <c r="BZO4" s="265"/>
      <c r="BZP4" s="265"/>
      <c r="BZQ4" s="265"/>
      <c r="BZR4" s="265"/>
      <c r="BZS4" s="265"/>
      <c r="BZT4" s="265"/>
      <c r="BZU4" s="265"/>
      <c r="BZV4" s="265"/>
      <c r="BZW4" s="265"/>
      <c r="BZX4" s="265"/>
      <c r="BZY4" s="265"/>
      <c r="BZZ4" s="265"/>
      <c r="CAA4" s="265"/>
      <c r="CAB4" s="265"/>
      <c r="CAC4" s="265"/>
      <c r="CAD4" s="265"/>
      <c r="CAE4" s="265"/>
      <c r="CAF4" s="265"/>
      <c r="CAG4" s="265"/>
      <c r="CAH4" s="265"/>
      <c r="CAI4" s="265"/>
      <c r="CAJ4" s="265"/>
      <c r="CAK4" s="265"/>
      <c r="CAL4" s="265"/>
      <c r="CAM4" s="265"/>
      <c r="CAN4" s="265"/>
      <c r="CAO4" s="265"/>
      <c r="CAP4" s="265"/>
      <c r="CAQ4" s="265"/>
      <c r="CAR4" s="265"/>
      <c r="CAS4" s="265"/>
      <c r="CAT4" s="265"/>
      <c r="CAU4" s="265"/>
      <c r="CAV4" s="265"/>
      <c r="CAW4" s="265"/>
      <c r="CAX4" s="265"/>
      <c r="CAY4" s="265"/>
      <c r="CAZ4" s="265"/>
      <c r="CBA4" s="265"/>
      <c r="CBB4" s="265"/>
      <c r="CBC4" s="265"/>
      <c r="CBD4" s="265"/>
      <c r="CBE4" s="265"/>
      <c r="CBF4" s="265"/>
      <c r="CBG4" s="265"/>
      <c r="CBH4" s="265"/>
      <c r="CBI4" s="265"/>
      <c r="CBJ4" s="265"/>
      <c r="CBK4" s="265"/>
      <c r="CBL4" s="265"/>
      <c r="CBM4" s="265"/>
      <c r="CBN4" s="265"/>
      <c r="CBO4" s="265"/>
      <c r="CBP4" s="265"/>
      <c r="CBQ4" s="265"/>
      <c r="CBR4" s="265"/>
      <c r="CBS4" s="265"/>
      <c r="CBT4" s="265"/>
      <c r="CBU4" s="265"/>
      <c r="CBV4" s="265"/>
      <c r="CBW4" s="265"/>
      <c r="CBX4" s="265"/>
      <c r="CBY4" s="265"/>
      <c r="CBZ4" s="265"/>
      <c r="CCA4" s="265"/>
      <c r="CCB4" s="265"/>
      <c r="CCC4" s="265"/>
      <c r="CCD4" s="265"/>
      <c r="CCE4" s="265"/>
      <c r="CCF4" s="265"/>
      <c r="CCG4" s="265"/>
      <c r="CCH4" s="265"/>
      <c r="CCI4" s="265"/>
      <c r="CCJ4" s="265"/>
      <c r="CCK4" s="265"/>
      <c r="CCL4" s="265"/>
      <c r="CCM4" s="265"/>
      <c r="CCN4" s="265"/>
      <c r="CCO4" s="265"/>
      <c r="CCP4" s="265"/>
      <c r="CCQ4" s="265"/>
      <c r="CCR4" s="265"/>
      <c r="CCS4" s="265"/>
      <c r="CCT4" s="265"/>
      <c r="CCU4" s="265"/>
      <c r="CCV4" s="265"/>
      <c r="CCW4" s="265"/>
      <c r="CCX4" s="265"/>
      <c r="CCY4" s="265"/>
      <c r="CCZ4" s="265"/>
      <c r="CDA4" s="265"/>
      <c r="CDB4" s="265"/>
      <c r="CDC4" s="265"/>
      <c r="CDD4" s="265"/>
      <c r="CDE4" s="265"/>
      <c r="CDF4" s="265"/>
      <c r="CDG4" s="265"/>
      <c r="CDH4" s="265"/>
      <c r="CDI4" s="265"/>
      <c r="CDJ4" s="265"/>
      <c r="CDK4" s="265"/>
      <c r="CDL4" s="265"/>
      <c r="CDM4" s="265"/>
      <c r="CDN4" s="265"/>
      <c r="CDO4" s="265"/>
      <c r="CDP4" s="265"/>
      <c r="CDQ4" s="265"/>
      <c r="CDR4" s="265"/>
      <c r="CDS4" s="265"/>
      <c r="CDT4" s="265"/>
      <c r="CDU4" s="265"/>
      <c r="CDV4" s="265"/>
      <c r="CDW4" s="265"/>
      <c r="CDX4" s="265"/>
      <c r="CDY4" s="265"/>
      <c r="CDZ4" s="265"/>
      <c r="CEA4" s="265"/>
      <c r="CEB4" s="265"/>
      <c r="CEC4" s="265"/>
      <c r="CED4" s="265"/>
      <c r="CEE4" s="265"/>
      <c r="CEF4" s="265"/>
      <c r="CEG4" s="265"/>
      <c r="CEH4" s="265"/>
      <c r="CEI4" s="265"/>
      <c r="CEJ4" s="265"/>
      <c r="CEK4" s="265"/>
      <c r="CEL4" s="265"/>
      <c r="CEM4" s="265"/>
      <c r="CEN4" s="265"/>
      <c r="CEO4" s="265"/>
      <c r="CEP4" s="265"/>
      <c r="CEQ4" s="265"/>
      <c r="CER4" s="265"/>
      <c r="CES4" s="265"/>
      <c r="CET4" s="265"/>
      <c r="CEU4" s="265"/>
      <c r="CEV4" s="265"/>
      <c r="CEW4" s="265"/>
      <c r="CEX4" s="265"/>
      <c r="CEY4" s="265"/>
      <c r="CEZ4" s="265"/>
      <c r="CFA4" s="265"/>
      <c r="CFB4" s="265"/>
      <c r="CFC4" s="265"/>
      <c r="CFD4" s="265"/>
      <c r="CFE4" s="265"/>
      <c r="CFF4" s="265"/>
      <c r="CFG4" s="265"/>
      <c r="CFH4" s="265"/>
      <c r="CFI4" s="265"/>
      <c r="CFJ4" s="265"/>
      <c r="CFK4" s="265"/>
      <c r="CFL4" s="265"/>
      <c r="CFM4" s="265"/>
      <c r="CFN4" s="265"/>
      <c r="CFO4" s="265"/>
      <c r="CFP4" s="265"/>
      <c r="CFQ4" s="265"/>
      <c r="CFR4" s="265"/>
      <c r="CFS4" s="265"/>
      <c r="CFT4" s="265"/>
      <c r="CFU4" s="265"/>
      <c r="CFV4" s="265"/>
      <c r="CFW4" s="265"/>
      <c r="CFX4" s="265"/>
      <c r="CFY4" s="265"/>
      <c r="CFZ4" s="265"/>
      <c r="CGA4" s="265"/>
      <c r="CGB4" s="265"/>
      <c r="CGC4" s="265"/>
      <c r="CGD4" s="265"/>
      <c r="CGE4" s="265"/>
      <c r="CGF4" s="265"/>
      <c r="CGG4" s="265"/>
      <c r="CGH4" s="265"/>
      <c r="CGI4" s="265"/>
      <c r="CGJ4" s="265"/>
      <c r="CGK4" s="265"/>
      <c r="CGL4" s="265"/>
      <c r="CGM4" s="265"/>
      <c r="CGN4" s="265"/>
      <c r="CGO4" s="265"/>
      <c r="CGP4" s="265"/>
      <c r="CGQ4" s="265"/>
      <c r="CGR4" s="265"/>
      <c r="CGS4" s="265"/>
      <c r="CGT4" s="265"/>
      <c r="CGU4" s="265"/>
      <c r="CGV4" s="265"/>
      <c r="CGW4" s="265"/>
      <c r="CGX4" s="265"/>
      <c r="CGY4" s="265"/>
      <c r="CGZ4" s="265"/>
      <c r="CHA4" s="265"/>
      <c r="CHB4" s="265"/>
      <c r="CHC4" s="265"/>
      <c r="CHD4" s="265"/>
      <c r="CHE4" s="265"/>
      <c r="CHF4" s="265"/>
      <c r="CHG4" s="265"/>
      <c r="CHH4" s="265"/>
      <c r="CHI4" s="265"/>
      <c r="CHJ4" s="265"/>
      <c r="CHK4" s="265"/>
      <c r="CHL4" s="265"/>
      <c r="CHM4" s="265"/>
      <c r="CHN4" s="265"/>
      <c r="CHO4" s="265"/>
      <c r="CHP4" s="265"/>
      <c r="CHQ4" s="265"/>
      <c r="CHR4" s="265"/>
      <c r="CHS4" s="265"/>
      <c r="CHT4" s="265"/>
      <c r="CHU4" s="265"/>
      <c r="CHV4" s="265"/>
      <c r="CHW4" s="265"/>
      <c r="CHX4" s="265"/>
      <c r="CHY4" s="265"/>
      <c r="CHZ4" s="265"/>
      <c r="CIA4" s="265"/>
      <c r="CIB4" s="265"/>
      <c r="CIC4" s="265"/>
      <c r="CID4" s="265"/>
      <c r="CIE4" s="265"/>
      <c r="CIF4" s="265"/>
      <c r="CIG4" s="265"/>
      <c r="CIH4" s="265"/>
      <c r="CII4" s="265"/>
      <c r="CIJ4" s="265"/>
      <c r="CIK4" s="265"/>
      <c r="CIL4" s="265"/>
      <c r="CIM4" s="265"/>
      <c r="CIN4" s="265"/>
      <c r="CIO4" s="265"/>
      <c r="CIP4" s="265"/>
      <c r="CIQ4" s="265"/>
      <c r="CIR4" s="265"/>
      <c r="CIS4" s="265"/>
      <c r="CIT4" s="265"/>
      <c r="CIU4" s="265"/>
      <c r="CIV4" s="265"/>
      <c r="CIW4" s="265"/>
      <c r="CIX4" s="265"/>
      <c r="CIY4" s="265"/>
      <c r="CIZ4" s="265"/>
      <c r="CJA4" s="265"/>
      <c r="CJB4" s="265"/>
      <c r="CJC4" s="265"/>
      <c r="CJD4" s="265"/>
      <c r="CJE4" s="265"/>
      <c r="CJF4" s="265"/>
      <c r="CJG4" s="265"/>
      <c r="CJH4" s="265"/>
      <c r="CJI4" s="265"/>
      <c r="CJJ4" s="265"/>
      <c r="CJK4" s="265"/>
      <c r="CJL4" s="265"/>
      <c r="CJM4" s="265"/>
      <c r="CJN4" s="265"/>
      <c r="CJO4" s="265"/>
      <c r="CJP4" s="265"/>
      <c r="CJQ4" s="265"/>
      <c r="CJR4" s="265"/>
      <c r="CJS4" s="265"/>
      <c r="CJT4" s="265"/>
      <c r="CJU4" s="265"/>
      <c r="CJV4" s="265"/>
      <c r="CJW4" s="265"/>
      <c r="CJX4" s="265"/>
      <c r="CJY4" s="265"/>
      <c r="CJZ4" s="265"/>
      <c r="CKA4" s="265"/>
      <c r="CKB4" s="265"/>
      <c r="CKC4" s="265"/>
      <c r="CKD4" s="265"/>
      <c r="CKE4" s="265"/>
      <c r="CKF4" s="265"/>
      <c r="CKG4" s="265"/>
      <c r="CKH4" s="265"/>
      <c r="CKI4" s="265"/>
      <c r="CKJ4" s="265"/>
      <c r="CKK4" s="265"/>
      <c r="CKL4" s="265"/>
      <c r="CKM4" s="265"/>
      <c r="CKN4" s="265"/>
      <c r="CKO4" s="265"/>
      <c r="CKP4" s="265"/>
      <c r="CKQ4" s="265"/>
      <c r="CKR4" s="265"/>
      <c r="CKS4" s="265"/>
      <c r="CKT4" s="265"/>
      <c r="CKU4" s="265"/>
      <c r="CKV4" s="265"/>
      <c r="CKW4" s="265"/>
      <c r="CKX4" s="265"/>
      <c r="CKY4" s="265"/>
      <c r="CKZ4" s="265"/>
      <c r="CLA4" s="265"/>
      <c r="CLB4" s="265"/>
      <c r="CLC4" s="265"/>
      <c r="CLD4" s="265"/>
      <c r="CLE4" s="265"/>
      <c r="CLF4" s="265"/>
      <c r="CLG4" s="265"/>
      <c r="CLH4" s="265"/>
      <c r="CLI4" s="265"/>
      <c r="CLJ4" s="265"/>
      <c r="CLK4" s="265"/>
      <c r="CLL4" s="265"/>
      <c r="CLM4" s="265"/>
      <c r="CLN4" s="265"/>
      <c r="CLO4" s="265"/>
      <c r="CLP4" s="265"/>
      <c r="CLQ4" s="265"/>
      <c r="CLR4" s="265"/>
      <c r="CLS4" s="265"/>
      <c r="CLT4" s="265"/>
      <c r="CLU4" s="265"/>
      <c r="CLV4" s="265"/>
      <c r="CLW4" s="265"/>
      <c r="CLX4" s="265"/>
      <c r="CLY4" s="265"/>
      <c r="CLZ4" s="265"/>
      <c r="CMA4" s="265"/>
      <c r="CMB4" s="265"/>
      <c r="CMC4" s="265"/>
      <c r="CMD4" s="265"/>
      <c r="CME4" s="265"/>
      <c r="CMF4" s="265"/>
      <c r="CMG4" s="265"/>
      <c r="CMH4" s="265"/>
      <c r="CMI4" s="265"/>
      <c r="CMJ4" s="265"/>
      <c r="CMK4" s="265"/>
      <c r="CML4" s="265"/>
      <c r="CMM4" s="265"/>
      <c r="CMN4" s="265"/>
      <c r="CMO4" s="265"/>
      <c r="CMP4" s="265"/>
      <c r="CMQ4" s="265"/>
      <c r="CMR4" s="265"/>
      <c r="CMS4" s="265"/>
      <c r="CMT4" s="265"/>
      <c r="CMU4" s="265"/>
      <c r="CMV4" s="265"/>
      <c r="CMW4" s="265"/>
      <c r="CMX4" s="265"/>
      <c r="CMY4" s="265"/>
      <c r="CMZ4" s="265"/>
      <c r="CNA4" s="265"/>
      <c r="CNB4" s="265"/>
      <c r="CNC4" s="265"/>
      <c r="CND4" s="265"/>
      <c r="CNE4" s="265"/>
      <c r="CNF4" s="265"/>
      <c r="CNG4" s="265"/>
      <c r="CNH4" s="265"/>
      <c r="CNI4" s="265"/>
      <c r="CNJ4" s="265"/>
      <c r="CNK4" s="265"/>
      <c r="CNL4" s="265"/>
      <c r="CNM4" s="265"/>
      <c r="CNN4" s="265"/>
      <c r="CNO4" s="265"/>
      <c r="CNP4" s="265"/>
      <c r="CNQ4" s="265"/>
      <c r="CNR4" s="265"/>
      <c r="CNS4" s="265"/>
      <c r="CNT4" s="265"/>
      <c r="CNU4" s="265"/>
      <c r="CNV4" s="265"/>
      <c r="CNW4" s="265"/>
      <c r="CNX4" s="265"/>
      <c r="CNY4" s="265"/>
      <c r="CNZ4" s="265"/>
      <c r="COA4" s="265"/>
      <c r="COB4" s="265"/>
      <c r="COC4" s="265"/>
      <c r="COD4" s="265"/>
      <c r="COE4" s="265"/>
      <c r="COF4" s="265"/>
      <c r="COG4" s="265"/>
      <c r="COH4" s="265"/>
      <c r="COI4" s="265"/>
      <c r="COJ4" s="265"/>
      <c r="COK4" s="265"/>
      <c r="COL4" s="265"/>
      <c r="COM4" s="265"/>
      <c r="CON4" s="265"/>
      <c r="COO4" s="265"/>
      <c r="COP4" s="265"/>
      <c r="COQ4" s="265"/>
      <c r="COR4" s="265"/>
      <c r="COS4" s="265"/>
      <c r="COT4" s="265"/>
      <c r="COU4" s="265"/>
      <c r="COV4" s="265"/>
      <c r="COW4" s="265"/>
      <c r="COX4" s="265"/>
      <c r="COY4" s="265"/>
      <c r="COZ4" s="265"/>
      <c r="CPA4" s="265"/>
      <c r="CPB4" s="265"/>
      <c r="CPC4" s="265"/>
      <c r="CPD4" s="265"/>
      <c r="CPE4" s="265"/>
      <c r="CPF4" s="265"/>
      <c r="CPG4" s="265"/>
      <c r="CPH4" s="265"/>
      <c r="CPI4" s="265"/>
      <c r="CPJ4" s="265"/>
      <c r="CPK4" s="265"/>
      <c r="CPL4" s="265"/>
      <c r="CPM4" s="265"/>
      <c r="CPN4" s="265"/>
      <c r="CPO4" s="265"/>
      <c r="CPP4" s="265"/>
      <c r="CPQ4" s="265"/>
      <c r="CPR4" s="265"/>
      <c r="CPS4" s="265"/>
      <c r="CPT4" s="265"/>
      <c r="CPU4" s="265"/>
      <c r="CPV4" s="265"/>
      <c r="CPW4" s="265"/>
      <c r="CPX4" s="265"/>
      <c r="CPY4" s="265"/>
      <c r="CPZ4" s="265"/>
      <c r="CQA4" s="265"/>
      <c r="CQB4" s="265"/>
      <c r="CQC4" s="265"/>
      <c r="CQD4" s="265"/>
      <c r="CQE4" s="265"/>
      <c r="CQF4" s="265"/>
      <c r="CQG4" s="265"/>
      <c r="CQH4" s="265"/>
      <c r="CQI4" s="265"/>
      <c r="CQJ4" s="265"/>
      <c r="CQK4" s="265"/>
      <c r="CQL4" s="265"/>
      <c r="CQM4" s="265"/>
      <c r="CQN4" s="265"/>
      <c r="CQO4" s="265"/>
      <c r="CQP4" s="265"/>
      <c r="CQQ4" s="265"/>
      <c r="CQR4" s="265"/>
      <c r="CQS4" s="265"/>
      <c r="CQT4" s="265"/>
      <c r="CQU4" s="265"/>
      <c r="CQV4" s="265"/>
      <c r="CQW4" s="265"/>
      <c r="CQX4" s="265"/>
      <c r="CQY4" s="265"/>
      <c r="CQZ4" s="265"/>
      <c r="CRA4" s="265"/>
      <c r="CRB4" s="265"/>
      <c r="CRC4" s="265"/>
      <c r="CRD4" s="265"/>
      <c r="CRE4" s="265"/>
      <c r="CRF4" s="265"/>
      <c r="CRG4" s="265"/>
      <c r="CRH4" s="265"/>
      <c r="CRI4" s="265"/>
      <c r="CRJ4" s="265"/>
      <c r="CRK4" s="265"/>
      <c r="CRL4" s="265"/>
      <c r="CRM4" s="265"/>
      <c r="CRN4" s="265"/>
      <c r="CRO4" s="265"/>
      <c r="CRP4" s="265"/>
      <c r="CRQ4" s="265"/>
      <c r="CRR4" s="265"/>
      <c r="CRS4" s="265"/>
      <c r="CRT4" s="265"/>
      <c r="CRU4" s="265"/>
      <c r="CRV4" s="265"/>
      <c r="CRW4" s="265"/>
      <c r="CRX4" s="265"/>
      <c r="CRY4" s="265"/>
      <c r="CRZ4" s="265"/>
      <c r="CSA4" s="265"/>
      <c r="CSB4" s="265"/>
      <c r="CSC4" s="265"/>
      <c r="CSD4" s="265"/>
      <c r="CSE4" s="265"/>
      <c r="CSF4" s="265"/>
      <c r="CSG4" s="265"/>
      <c r="CSH4" s="265"/>
      <c r="CSI4" s="265"/>
      <c r="CSJ4" s="265"/>
      <c r="CSK4" s="265"/>
      <c r="CSL4" s="265"/>
      <c r="CSM4" s="265"/>
      <c r="CSN4" s="265"/>
      <c r="CSO4" s="265"/>
      <c r="CSP4" s="265"/>
      <c r="CSQ4" s="265"/>
      <c r="CSR4" s="265"/>
      <c r="CSS4" s="265"/>
      <c r="CST4" s="265"/>
      <c r="CSU4" s="265"/>
      <c r="CSV4" s="265"/>
      <c r="CSW4" s="265"/>
      <c r="CSX4" s="265"/>
      <c r="CSY4" s="265"/>
      <c r="CSZ4" s="265"/>
      <c r="CTA4" s="265"/>
      <c r="CTB4" s="265"/>
      <c r="CTC4" s="265"/>
      <c r="CTD4" s="265"/>
      <c r="CTE4" s="265"/>
      <c r="CTF4" s="265"/>
      <c r="CTG4" s="265"/>
      <c r="CTH4" s="265"/>
      <c r="CTI4" s="265"/>
      <c r="CTJ4" s="265"/>
      <c r="CTK4" s="265"/>
      <c r="CTL4" s="265"/>
      <c r="CTM4" s="265"/>
      <c r="CTN4" s="265"/>
      <c r="CTO4" s="265"/>
      <c r="CTP4" s="265"/>
      <c r="CTQ4" s="265"/>
      <c r="CTR4" s="265"/>
      <c r="CTS4" s="265"/>
      <c r="CTT4" s="265"/>
      <c r="CTU4" s="265"/>
      <c r="CTV4" s="265"/>
      <c r="CTW4" s="265"/>
      <c r="CTX4" s="265"/>
      <c r="CTY4" s="265"/>
      <c r="CTZ4" s="265"/>
      <c r="CUA4" s="265"/>
      <c r="CUB4" s="265"/>
      <c r="CUC4" s="265"/>
      <c r="CUD4" s="265"/>
      <c r="CUE4" s="265"/>
      <c r="CUF4" s="265"/>
      <c r="CUG4" s="265"/>
      <c r="CUH4" s="265"/>
      <c r="CUI4" s="265"/>
      <c r="CUJ4" s="265"/>
      <c r="CUK4" s="265"/>
      <c r="CUL4" s="265"/>
      <c r="CUM4" s="265"/>
      <c r="CUN4" s="265"/>
      <c r="CUO4" s="265"/>
      <c r="CUP4" s="265"/>
      <c r="CUQ4" s="265"/>
      <c r="CUR4" s="265"/>
      <c r="CUS4" s="265"/>
      <c r="CUT4" s="265"/>
      <c r="CUU4" s="265"/>
      <c r="CUV4" s="265"/>
      <c r="CUW4" s="265"/>
      <c r="CUX4" s="265"/>
      <c r="CUY4" s="265"/>
      <c r="CUZ4" s="265"/>
      <c r="CVA4" s="265"/>
      <c r="CVB4" s="265"/>
      <c r="CVC4" s="265"/>
      <c r="CVD4" s="265"/>
      <c r="CVE4" s="265"/>
      <c r="CVF4" s="265"/>
      <c r="CVG4" s="265"/>
      <c r="CVH4" s="265"/>
      <c r="CVI4" s="265"/>
      <c r="CVJ4" s="265"/>
      <c r="CVK4" s="265"/>
      <c r="CVL4" s="265"/>
      <c r="CVM4" s="265"/>
      <c r="CVN4" s="265"/>
      <c r="CVO4" s="265"/>
      <c r="CVP4" s="265"/>
      <c r="CVQ4" s="265"/>
      <c r="CVR4" s="265"/>
      <c r="CVS4" s="265"/>
      <c r="CVT4" s="265"/>
      <c r="CVU4" s="265"/>
      <c r="CVV4" s="265"/>
      <c r="CVW4" s="265"/>
      <c r="CVX4" s="265"/>
      <c r="CVY4" s="265"/>
      <c r="CVZ4" s="265"/>
      <c r="CWA4" s="265"/>
      <c r="CWB4" s="265"/>
      <c r="CWC4" s="265"/>
      <c r="CWD4" s="265"/>
      <c r="CWE4" s="265"/>
      <c r="CWF4" s="265"/>
      <c r="CWG4" s="265"/>
      <c r="CWH4" s="265"/>
      <c r="CWI4" s="265"/>
      <c r="CWJ4" s="265"/>
      <c r="CWK4" s="265"/>
      <c r="CWL4" s="265"/>
      <c r="CWM4" s="265"/>
      <c r="CWN4" s="265"/>
      <c r="CWO4" s="265"/>
      <c r="CWP4" s="265"/>
      <c r="CWQ4" s="265"/>
      <c r="CWR4" s="265"/>
      <c r="CWS4" s="265"/>
      <c r="CWT4" s="265"/>
      <c r="CWU4" s="265"/>
      <c r="CWV4" s="265"/>
      <c r="CWW4" s="265"/>
      <c r="CWX4" s="265"/>
      <c r="CWY4" s="265"/>
      <c r="CWZ4" s="265"/>
      <c r="CXA4" s="265"/>
      <c r="CXB4" s="265"/>
      <c r="CXC4" s="265"/>
      <c r="CXD4" s="265"/>
      <c r="CXE4" s="265"/>
      <c r="CXF4" s="265"/>
      <c r="CXG4" s="265"/>
      <c r="CXH4" s="265"/>
      <c r="CXI4" s="265"/>
      <c r="CXJ4" s="265"/>
      <c r="CXK4" s="265"/>
      <c r="CXL4" s="265"/>
      <c r="CXM4" s="265"/>
      <c r="CXN4" s="265"/>
      <c r="CXO4" s="265"/>
      <c r="CXP4" s="265"/>
      <c r="CXQ4" s="265"/>
      <c r="CXR4" s="265"/>
      <c r="CXS4" s="265"/>
      <c r="CXT4" s="265"/>
      <c r="CXU4" s="265"/>
      <c r="CXV4" s="265"/>
      <c r="CXW4" s="265"/>
      <c r="CXX4" s="265"/>
      <c r="CXY4" s="265"/>
      <c r="CXZ4" s="265"/>
      <c r="CYA4" s="265"/>
      <c r="CYB4" s="265"/>
      <c r="CYC4" s="265"/>
      <c r="CYD4" s="265"/>
      <c r="CYE4" s="265"/>
      <c r="CYF4" s="265"/>
      <c r="CYG4" s="265"/>
      <c r="CYH4" s="265"/>
      <c r="CYI4" s="265"/>
      <c r="CYJ4" s="265"/>
      <c r="CYK4" s="265"/>
      <c r="CYL4" s="265"/>
      <c r="CYM4" s="265"/>
      <c r="CYN4" s="265"/>
      <c r="CYO4" s="265"/>
      <c r="CYP4" s="265"/>
      <c r="CYQ4" s="265"/>
      <c r="CYR4" s="265"/>
      <c r="CYS4" s="265"/>
      <c r="CYT4" s="265"/>
      <c r="CYU4" s="265"/>
      <c r="CYV4" s="265"/>
      <c r="CYW4" s="265"/>
      <c r="CYX4" s="265"/>
      <c r="CYY4" s="265"/>
      <c r="CYZ4" s="265"/>
      <c r="CZA4" s="265"/>
      <c r="CZB4" s="265"/>
      <c r="CZC4" s="265"/>
      <c r="CZD4" s="265"/>
      <c r="CZE4" s="265"/>
      <c r="CZF4" s="265"/>
      <c r="CZG4" s="265"/>
      <c r="CZH4" s="265"/>
      <c r="CZI4" s="265"/>
      <c r="CZJ4" s="265"/>
      <c r="CZK4" s="265"/>
      <c r="CZL4" s="265"/>
      <c r="CZM4" s="265"/>
      <c r="CZN4" s="265"/>
      <c r="CZO4" s="265"/>
      <c r="CZP4" s="265"/>
      <c r="CZQ4" s="265"/>
      <c r="CZR4" s="265"/>
      <c r="CZS4" s="265"/>
      <c r="CZT4" s="265"/>
      <c r="CZU4" s="265"/>
      <c r="CZV4" s="265"/>
      <c r="CZW4" s="265"/>
      <c r="CZX4" s="265"/>
      <c r="CZY4" s="265"/>
      <c r="CZZ4" s="265"/>
      <c r="DAA4" s="265"/>
      <c r="DAB4" s="265"/>
      <c r="DAC4" s="265"/>
      <c r="DAD4" s="265"/>
      <c r="DAE4" s="265"/>
      <c r="DAF4" s="265"/>
      <c r="DAG4" s="265"/>
      <c r="DAH4" s="265"/>
      <c r="DAI4" s="265"/>
      <c r="DAJ4" s="265"/>
      <c r="DAK4" s="265"/>
      <c r="DAL4" s="265"/>
      <c r="DAM4" s="265"/>
      <c r="DAN4" s="265"/>
      <c r="DAO4" s="265"/>
      <c r="DAP4" s="265"/>
      <c r="DAQ4" s="265"/>
      <c r="DAR4" s="265"/>
      <c r="DAS4" s="265"/>
      <c r="DAT4" s="265"/>
      <c r="DAU4" s="265"/>
      <c r="DAV4" s="265"/>
      <c r="DAW4" s="265"/>
      <c r="DAX4" s="265"/>
      <c r="DAY4" s="265"/>
      <c r="DAZ4" s="265"/>
      <c r="DBA4" s="265"/>
      <c r="DBB4" s="265"/>
      <c r="DBC4" s="265"/>
      <c r="DBD4" s="265"/>
      <c r="DBE4" s="265"/>
      <c r="DBF4" s="265"/>
      <c r="DBG4" s="265"/>
      <c r="DBH4" s="265"/>
      <c r="DBI4" s="265"/>
      <c r="DBJ4" s="265"/>
      <c r="DBK4" s="265"/>
      <c r="DBL4" s="265"/>
      <c r="DBM4" s="265"/>
      <c r="DBN4" s="265"/>
      <c r="DBO4" s="265"/>
      <c r="DBP4" s="265"/>
      <c r="DBQ4" s="265"/>
      <c r="DBR4" s="265"/>
      <c r="DBS4" s="265"/>
      <c r="DBT4" s="265"/>
      <c r="DBU4" s="265"/>
      <c r="DBV4" s="265"/>
      <c r="DBW4" s="265"/>
      <c r="DBX4" s="265"/>
      <c r="DBY4" s="265"/>
      <c r="DBZ4" s="265"/>
      <c r="DCA4" s="265"/>
      <c r="DCB4" s="265"/>
      <c r="DCC4" s="265"/>
      <c r="DCD4" s="265"/>
      <c r="DCE4" s="265"/>
      <c r="DCF4" s="265"/>
      <c r="DCG4" s="265"/>
      <c r="DCH4" s="265"/>
      <c r="DCI4" s="265"/>
      <c r="DCJ4" s="265"/>
      <c r="DCK4" s="265"/>
      <c r="DCL4" s="265"/>
      <c r="DCM4" s="265"/>
      <c r="DCN4" s="265"/>
      <c r="DCO4" s="265"/>
      <c r="DCP4" s="265"/>
      <c r="DCQ4" s="265"/>
      <c r="DCR4" s="265"/>
      <c r="DCS4" s="265"/>
      <c r="DCT4" s="265"/>
      <c r="DCU4" s="265"/>
      <c r="DCV4" s="265"/>
      <c r="DCW4" s="265"/>
      <c r="DCX4" s="265"/>
      <c r="DCY4" s="265"/>
      <c r="DCZ4" s="265"/>
      <c r="DDA4" s="265"/>
      <c r="DDB4" s="265"/>
      <c r="DDC4" s="265"/>
      <c r="DDD4" s="265"/>
      <c r="DDE4" s="265"/>
      <c r="DDF4" s="265"/>
      <c r="DDG4" s="265"/>
      <c r="DDH4" s="265"/>
      <c r="DDI4" s="265"/>
      <c r="DDJ4" s="265"/>
      <c r="DDK4" s="265"/>
      <c r="DDL4" s="265"/>
      <c r="DDM4" s="265"/>
      <c r="DDN4" s="265"/>
      <c r="DDO4" s="265"/>
      <c r="DDP4" s="265"/>
      <c r="DDQ4" s="265"/>
      <c r="DDR4" s="265"/>
      <c r="DDS4" s="265"/>
      <c r="DDT4" s="265"/>
      <c r="DDU4" s="265"/>
      <c r="DDV4" s="265"/>
      <c r="DDW4" s="265"/>
      <c r="DDX4" s="265"/>
      <c r="DDY4" s="265"/>
      <c r="DDZ4" s="265"/>
      <c r="DEA4" s="265"/>
      <c r="DEB4" s="265"/>
      <c r="DEC4" s="265"/>
      <c r="DED4" s="265"/>
      <c r="DEE4" s="265"/>
      <c r="DEF4" s="265"/>
      <c r="DEG4" s="265"/>
      <c r="DEH4" s="265"/>
      <c r="DEI4" s="265"/>
      <c r="DEJ4" s="265"/>
      <c r="DEK4" s="265"/>
      <c r="DEL4" s="265"/>
      <c r="DEM4" s="265"/>
      <c r="DEN4" s="265"/>
      <c r="DEO4" s="265"/>
      <c r="DEP4" s="265"/>
      <c r="DEQ4" s="265"/>
      <c r="DER4" s="265"/>
      <c r="DES4" s="265"/>
      <c r="DET4" s="265"/>
      <c r="DEU4" s="265"/>
      <c r="DEV4" s="265"/>
      <c r="DEW4" s="265"/>
      <c r="DEX4" s="265"/>
      <c r="DEY4" s="265"/>
      <c r="DEZ4" s="265"/>
      <c r="DFA4" s="265"/>
      <c r="DFB4" s="265"/>
      <c r="DFC4" s="265"/>
      <c r="DFD4" s="265"/>
      <c r="DFE4" s="265"/>
      <c r="DFF4" s="265"/>
      <c r="DFG4" s="265"/>
      <c r="DFH4" s="265"/>
      <c r="DFI4" s="265"/>
      <c r="DFJ4" s="265"/>
      <c r="DFK4" s="265"/>
      <c r="DFL4" s="265"/>
      <c r="DFM4" s="265"/>
      <c r="DFN4" s="265"/>
      <c r="DFO4" s="265"/>
      <c r="DFP4" s="265"/>
      <c r="DFQ4" s="265"/>
      <c r="DFR4" s="265"/>
      <c r="DFS4" s="265"/>
      <c r="DFT4" s="265"/>
      <c r="DFU4" s="265"/>
      <c r="DFV4" s="265"/>
      <c r="DFW4" s="265"/>
      <c r="DFX4" s="265"/>
      <c r="DFY4" s="265"/>
      <c r="DFZ4" s="265"/>
      <c r="DGA4" s="265"/>
      <c r="DGB4" s="265"/>
      <c r="DGC4" s="265"/>
      <c r="DGD4" s="265"/>
      <c r="DGE4" s="265"/>
      <c r="DGF4" s="265"/>
      <c r="DGG4" s="265"/>
      <c r="DGH4" s="265"/>
      <c r="DGI4" s="265"/>
      <c r="DGJ4" s="265"/>
      <c r="DGK4" s="265"/>
      <c r="DGL4" s="265"/>
      <c r="DGM4" s="265"/>
      <c r="DGN4" s="265"/>
      <c r="DGO4" s="265"/>
      <c r="DGP4" s="265"/>
      <c r="DGQ4" s="265"/>
      <c r="DGR4" s="265"/>
      <c r="DGS4" s="265"/>
      <c r="DGT4" s="265"/>
      <c r="DGU4" s="265"/>
      <c r="DGV4" s="265"/>
      <c r="DGW4" s="265"/>
      <c r="DGX4" s="265"/>
      <c r="DGY4" s="265"/>
      <c r="DGZ4" s="265"/>
      <c r="DHA4" s="265"/>
      <c r="DHB4" s="265"/>
      <c r="DHC4" s="265"/>
      <c r="DHD4" s="265"/>
      <c r="DHE4" s="265"/>
      <c r="DHF4" s="265"/>
      <c r="DHG4" s="265"/>
      <c r="DHH4" s="265"/>
      <c r="DHI4" s="265"/>
      <c r="DHJ4" s="265"/>
      <c r="DHK4" s="265"/>
      <c r="DHL4" s="265"/>
      <c r="DHM4" s="265"/>
      <c r="DHN4" s="265"/>
      <c r="DHO4" s="265"/>
      <c r="DHP4" s="265"/>
      <c r="DHQ4" s="265"/>
      <c r="DHR4" s="265"/>
      <c r="DHS4" s="265"/>
      <c r="DHT4" s="265"/>
      <c r="DHU4" s="265"/>
      <c r="DHV4" s="265"/>
      <c r="DHW4" s="265"/>
      <c r="DHX4" s="265"/>
      <c r="DHY4" s="265"/>
      <c r="DHZ4" s="265"/>
      <c r="DIA4" s="265"/>
      <c r="DIB4" s="265"/>
      <c r="DIC4" s="265"/>
      <c r="DID4" s="265"/>
      <c r="DIE4" s="265"/>
      <c r="DIF4" s="265"/>
      <c r="DIG4" s="265"/>
      <c r="DIH4" s="265"/>
      <c r="DII4" s="265"/>
      <c r="DIJ4" s="265"/>
      <c r="DIK4" s="265"/>
      <c r="DIL4" s="265"/>
      <c r="DIM4" s="265"/>
      <c r="DIN4" s="265"/>
      <c r="DIO4" s="265"/>
      <c r="DIP4" s="265"/>
      <c r="DIQ4" s="265"/>
      <c r="DIR4" s="265"/>
      <c r="DIS4" s="265"/>
      <c r="DIT4" s="265"/>
      <c r="DIU4" s="265"/>
      <c r="DIV4" s="265"/>
      <c r="DIW4" s="265"/>
      <c r="DIX4" s="265"/>
      <c r="DIY4" s="265"/>
      <c r="DIZ4" s="265"/>
      <c r="DJA4" s="265"/>
      <c r="DJB4" s="265"/>
      <c r="DJC4" s="265"/>
      <c r="DJD4" s="265"/>
      <c r="DJE4" s="265"/>
      <c r="DJF4" s="265"/>
      <c r="DJG4" s="265"/>
      <c r="DJH4" s="265"/>
      <c r="DJI4" s="265"/>
      <c r="DJJ4" s="265"/>
      <c r="DJK4" s="265"/>
      <c r="DJL4" s="265"/>
      <c r="DJM4" s="265"/>
      <c r="DJN4" s="265"/>
      <c r="DJO4" s="265"/>
      <c r="DJP4" s="265"/>
      <c r="DJQ4" s="265"/>
      <c r="DJR4" s="265"/>
      <c r="DJS4" s="265"/>
      <c r="DJT4" s="265"/>
      <c r="DJU4" s="265"/>
      <c r="DJV4" s="265"/>
      <c r="DJW4" s="265"/>
      <c r="DJX4" s="265"/>
      <c r="DJY4" s="265"/>
      <c r="DJZ4" s="265"/>
      <c r="DKA4" s="265"/>
      <c r="DKB4" s="265"/>
      <c r="DKC4" s="265"/>
      <c r="DKD4" s="265"/>
      <c r="DKE4" s="265"/>
      <c r="DKF4" s="265"/>
      <c r="DKG4" s="265"/>
      <c r="DKH4" s="265"/>
      <c r="DKI4" s="265"/>
      <c r="DKJ4" s="265"/>
      <c r="DKK4" s="265"/>
      <c r="DKL4" s="265"/>
      <c r="DKM4" s="265"/>
      <c r="DKN4" s="265"/>
      <c r="DKO4" s="265"/>
      <c r="DKP4" s="265"/>
      <c r="DKQ4" s="265"/>
      <c r="DKR4" s="265"/>
      <c r="DKS4" s="265"/>
      <c r="DKT4" s="265"/>
      <c r="DKU4" s="265"/>
      <c r="DKV4" s="265"/>
      <c r="DKW4" s="265"/>
      <c r="DKX4" s="265"/>
      <c r="DKY4" s="265"/>
      <c r="DKZ4" s="265"/>
      <c r="DLA4" s="265"/>
      <c r="DLB4" s="265"/>
      <c r="DLC4" s="265"/>
      <c r="DLD4" s="265"/>
      <c r="DLE4" s="265"/>
      <c r="DLF4" s="265"/>
      <c r="DLG4" s="265"/>
      <c r="DLH4" s="265"/>
      <c r="DLI4" s="265"/>
      <c r="DLJ4" s="265"/>
      <c r="DLK4" s="265"/>
      <c r="DLL4" s="265"/>
      <c r="DLM4" s="265"/>
      <c r="DLN4" s="265"/>
      <c r="DLO4" s="265"/>
      <c r="DLP4" s="265"/>
      <c r="DLQ4" s="265"/>
      <c r="DLR4" s="265"/>
      <c r="DLS4" s="265"/>
      <c r="DLT4" s="265"/>
      <c r="DLU4" s="265"/>
      <c r="DLV4" s="265"/>
      <c r="DLW4" s="265"/>
      <c r="DLX4" s="265"/>
      <c r="DLY4" s="265"/>
      <c r="DLZ4" s="265"/>
      <c r="DMA4" s="265"/>
      <c r="DMB4" s="265"/>
      <c r="DMC4" s="265"/>
      <c r="DMD4" s="265"/>
      <c r="DME4" s="265"/>
      <c r="DMF4" s="265"/>
      <c r="DMG4" s="265"/>
      <c r="DMH4" s="265"/>
      <c r="DMI4" s="265"/>
      <c r="DMJ4" s="265"/>
      <c r="DMK4" s="265"/>
      <c r="DML4" s="265"/>
      <c r="DMM4" s="265"/>
      <c r="DMN4" s="265"/>
      <c r="DMO4" s="265"/>
      <c r="DMP4" s="265"/>
      <c r="DMQ4" s="265"/>
      <c r="DMR4" s="265"/>
      <c r="DMS4" s="265"/>
      <c r="DMT4" s="265"/>
      <c r="DMU4" s="265"/>
      <c r="DMV4" s="265"/>
      <c r="DMW4" s="265"/>
      <c r="DMX4" s="265"/>
      <c r="DMY4" s="265"/>
      <c r="DMZ4" s="265"/>
      <c r="DNA4" s="265"/>
      <c r="DNB4" s="265"/>
      <c r="DNC4" s="265"/>
      <c r="DND4" s="265"/>
      <c r="DNE4" s="265"/>
      <c r="DNF4" s="265"/>
      <c r="DNG4" s="265"/>
      <c r="DNH4" s="265"/>
      <c r="DNI4" s="265"/>
      <c r="DNJ4" s="265"/>
      <c r="DNK4" s="265"/>
      <c r="DNL4" s="265"/>
      <c r="DNM4" s="265"/>
      <c r="DNN4" s="265"/>
      <c r="DNO4" s="265"/>
      <c r="DNP4" s="265"/>
      <c r="DNQ4" s="265"/>
      <c r="DNR4" s="265"/>
      <c r="DNS4" s="265"/>
      <c r="DNT4" s="265"/>
      <c r="DNU4" s="265"/>
      <c r="DNV4" s="265"/>
      <c r="DNW4" s="265"/>
      <c r="DNX4" s="265"/>
      <c r="DNY4" s="265"/>
      <c r="DNZ4" s="265"/>
      <c r="DOA4" s="265"/>
      <c r="DOB4" s="265"/>
      <c r="DOC4" s="265"/>
      <c r="DOD4" s="265"/>
      <c r="DOE4" s="265"/>
      <c r="DOF4" s="265"/>
      <c r="DOG4" s="265"/>
      <c r="DOH4" s="265"/>
      <c r="DOI4" s="265"/>
      <c r="DOJ4" s="265"/>
      <c r="DOK4" s="265"/>
      <c r="DOL4" s="265"/>
      <c r="DOM4" s="265"/>
      <c r="DON4" s="265"/>
      <c r="DOO4" s="265"/>
      <c r="DOP4" s="265"/>
      <c r="DOQ4" s="265"/>
      <c r="DOR4" s="265"/>
      <c r="DOS4" s="265"/>
      <c r="DOT4" s="265"/>
      <c r="DOU4" s="265"/>
      <c r="DOV4" s="265"/>
      <c r="DOW4" s="265"/>
      <c r="DOX4" s="265"/>
      <c r="DOY4" s="265"/>
      <c r="DOZ4" s="265"/>
      <c r="DPA4" s="265"/>
      <c r="DPB4" s="265"/>
      <c r="DPC4" s="265"/>
      <c r="DPD4" s="265"/>
      <c r="DPE4" s="265"/>
      <c r="DPF4" s="265"/>
      <c r="DPG4" s="265"/>
      <c r="DPH4" s="265"/>
      <c r="DPI4" s="265"/>
      <c r="DPJ4" s="265"/>
      <c r="DPK4" s="265"/>
      <c r="DPL4" s="265"/>
      <c r="DPM4" s="265"/>
      <c r="DPN4" s="265"/>
      <c r="DPO4" s="265"/>
      <c r="DPP4" s="265"/>
      <c r="DPQ4" s="265"/>
      <c r="DPR4" s="265"/>
      <c r="DPS4" s="265"/>
      <c r="DPT4" s="265"/>
      <c r="DPU4" s="265"/>
      <c r="DPV4" s="265"/>
      <c r="DPW4" s="265"/>
      <c r="DPX4" s="265"/>
      <c r="DPY4" s="265"/>
      <c r="DPZ4" s="265"/>
      <c r="DQA4" s="265"/>
      <c r="DQB4" s="265"/>
      <c r="DQC4" s="265"/>
      <c r="DQD4" s="265"/>
      <c r="DQE4" s="265"/>
      <c r="DQF4" s="265"/>
      <c r="DQG4" s="265"/>
      <c r="DQH4" s="265"/>
      <c r="DQI4" s="265"/>
      <c r="DQJ4" s="265"/>
      <c r="DQK4" s="265"/>
      <c r="DQL4" s="265"/>
      <c r="DQM4" s="265"/>
      <c r="DQN4" s="265"/>
      <c r="DQO4" s="265"/>
      <c r="DQP4" s="265"/>
      <c r="DQQ4" s="265"/>
      <c r="DQR4" s="265"/>
      <c r="DQS4" s="265"/>
      <c r="DQT4" s="265"/>
      <c r="DQU4" s="265"/>
      <c r="DQV4" s="265"/>
      <c r="DQW4" s="265"/>
      <c r="DQX4" s="265"/>
      <c r="DQY4" s="265"/>
      <c r="DQZ4" s="265"/>
      <c r="DRA4" s="265"/>
      <c r="DRB4" s="265"/>
      <c r="DRC4" s="265"/>
      <c r="DRD4" s="265"/>
      <c r="DRE4" s="265"/>
      <c r="DRF4" s="265"/>
      <c r="DRG4" s="265"/>
      <c r="DRH4" s="265"/>
      <c r="DRI4" s="265"/>
      <c r="DRJ4" s="265"/>
      <c r="DRK4" s="265"/>
      <c r="DRL4" s="265"/>
      <c r="DRM4" s="265"/>
      <c r="DRN4" s="265"/>
      <c r="DRO4" s="265"/>
      <c r="DRP4" s="265"/>
      <c r="DRQ4" s="265"/>
      <c r="DRR4" s="265"/>
      <c r="DRS4" s="265"/>
      <c r="DRT4" s="265"/>
      <c r="DRU4" s="265"/>
      <c r="DRV4" s="265"/>
      <c r="DRW4" s="265"/>
      <c r="DRX4" s="265"/>
      <c r="DRY4" s="265"/>
      <c r="DRZ4" s="265"/>
      <c r="DSA4" s="265"/>
      <c r="DSB4" s="265"/>
      <c r="DSC4" s="265"/>
      <c r="DSD4" s="265"/>
      <c r="DSE4" s="265"/>
      <c r="DSF4" s="265"/>
      <c r="DSG4" s="265"/>
      <c r="DSH4" s="265"/>
      <c r="DSI4" s="265"/>
      <c r="DSJ4" s="265"/>
      <c r="DSK4" s="265"/>
      <c r="DSL4" s="265"/>
      <c r="DSM4" s="265"/>
      <c r="DSN4" s="265"/>
      <c r="DSO4" s="265"/>
      <c r="DSP4" s="265"/>
      <c r="DSQ4" s="265"/>
      <c r="DSR4" s="265"/>
      <c r="DSS4" s="265"/>
      <c r="DST4" s="265"/>
      <c r="DSU4" s="265"/>
      <c r="DSV4" s="265"/>
      <c r="DSW4" s="265"/>
      <c r="DSX4" s="265"/>
      <c r="DSY4" s="265"/>
      <c r="DSZ4" s="265"/>
      <c r="DTA4" s="265"/>
      <c r="DTB4" s="265"/>
      <c r="DTC4" s="265"/>
      <c r="DTD4" s="265"/>
      <c r="DTE4" s="265"/>
      <c r="DTF4" s="265"/>
      <c r="DTG4" s="265"/>
      <c r="DTH4" s="265"/>
      <c r="DTI4" s="265"/>
      <c r="DTJ4" s="265"/>
      <c r="DTK4" s="265"/>
      <c r="DTL4" s="265"/>
      <c r="DTM4" s="265"/>
      <c r="DTN4" s="265"/>
      <c r="DTO4" s="265"/>
      <c r="DTP4" s="265"/>
      <c r="DTQ4" s="265"/>
      <c r="DTR4" s="265"/>
      <c r="DTS4" s="265"/>
      <c r="DTT4" s="265"/>
      <c r="DTU4" s="265"/>
      <c r="DTV4" s="265"/>
      <c r="DTW4" s="265"/>
      <c r="DTX4" s="265"/>
      <c r="DTY4" s="265"/>
      <c r="DTZ4" s="265"/>
      <c r="DUA4" s="265"/>
      <c r="DUB4" s="265"/>
      <c r="DUC4" s="265"/>
      <c r="DUD4" s="265"/>
      <c r="DUE4" s="265"/>
      <c r="DUF4" s="265"/>
      <c r="DUG4" s="265"/>
      <c r="DUH4" s="265"/>
      <c r="DUI4" s="265"/>
      <c r="DUJ4" s="265"/>
      <c r="DUK4" s="265"/>
      <c r="DUL4" s="265"/>
      <c r="DUM4" s="265"/>
      <c r="DUN4" s="265"/>
      <c r="DUO4" s="265"/>
      <c r="DUP4" s="265"/>
      <c r="DUQ4" s="265"/>
      <c r="DUR4" s="265"/>
      <c r="DUS4" s="265"/>
      <c r="DUT4" s="265"/>
      <c r="DUU4" s="265"/>
      <c r="DUV4" s="265"/>
      <c r="DUW4" s="265"/>
      <c r="DUX4" s="265"/>
      <c r="DUY4" s="265"/>
      <c r="DUZ4" s="265"/>
      <c r="DVA4" s="265"/>
      <c r="DVB4" s="265"/>
      <c r="DVC4" s="265"/>
      <c r="DVD4" s="265"/>
      <c r="DVE4" s="265"/>
      <c r="DVF4" s="265"/>
      <c r="DVG4" s="265"/>
      <c r="DVH4" s="265"/>
      <c r="DVI4" s="265"/>
      <c r="DVJ4" s="265"/>
      <c r="DVK4" s="265"/>
      <c r="DVL4" s="265"/>
      <c r="DVM4" s="265"/>
      <c r="DVN4" s="265"/>
      <c r="DVO4" s="265"/>
      <c r="DVP4" s="265"/>
      <c r="DVQ4" s="265"/>
      <c r="DVR4" s="265"/>
      <c r="DVS4" s="265"/>
      <c r="DVT4" s="265"/>
      <c r="DVU4" s="265"/>
      <c r="DVV4" s="265"/>
      <c r="DVW4" s="265"/>
      <c r="DVX4" s="265"/>
      <c r="DVY4" s="265"/>
      <c r="DVZ4" s="265"/>
      <c r="DWA4" s="265"/>
      <c r="DWB4" s="265"/>
      <c r="DWC4" s="265"/>
      <c r="DWD4" s="265"/>
      <c r="DWE4" s="265"/>
      <c r="DWF4" s="265"/>
      <c r="DWG4" s="265"/>
      <c r="DWH4" s="265"/>
      <c r="DWI4" s="265"/>
      <c r="DWJ4" s="265"/>
      <c r="DWK4" s="265"/>
      <c r="DWL4" s="265"/>
      <c r="DWM4" s="265"/>
      <c r="DWN4" s="265"/>
      <c r="DWO4" s="265"/>
      <c r="DWP4" s="265"/>
      <c r="DWQ4" s="265"/>
      <c r="DWR4" s="265"/>
      <c r="DWS4" s="265"/>
      <c r="DWT4" s="265"/>
      <c r="DWU4" s="265"/>
      <c r="DWV4" s="265"/>
      <c r="DWW4" s="265"/>
      <c r="DWX4" s="265"/>
      <c r="DWY4" s="265"/>
      <c r="DWZ4" s="265"/>
      <c r="DXA4" s="265"/>
      <c r="DXB4" s="265"/>
      <c r="DXC4" s="265"/>
      <c r="DXD4" s="265"/>
      <c r="DXE4" s="265"/>
      <c r="DXF4" s="265"/>
      <c r="DXG4" s="265"/>
      <c r="DXH4" s="265"/>
      <c r="DXI4" s="265"/>
      <c r="DXJ4" s="265"/>
      <c r="DXK4" s="265"/>
      <c r="DXL4" s="265"/>
      <c r="DXM4" s="265"/>
      <c r="DXN4" s="265"/>
      <c r="DXO4" s="265"/>
      <c r="DXP4" s="265"/>
      <c r="DXQ4" s="265"/>
      <c r="DXR4" s="265"/>
      <c r="DXS4" s="265"/>
      <c r="DXT4" s="265"/>
      <c r="DXU4" s="265"/>
      <c r="DXV4" s="265"/>
      <c r="DXW4" s="265"/>
      <c r="DXX4" s="265"/>
      <c r="DXY4" s="265"/>
      <c r="DXZ4" s="265"/>
      <c r="DYA4" s="265"/>
      <c r="DYB4" s="265"/>
      <c r="DYC4" s="265"/>
      <c r="DYD4" s="265"/>
      <c r="DYE4" s="265"/>
      <c r="DYF4" s="265"/>
      <c r="DYG4" s="265"/>
      <c r="DYH4" s="265"/>
      <c r="DYI4" s="265"/>
      <c r="DYJ4" s="265"/>
      <c r="DYK4" s="265"/>
      <c r="DYL4" s="265"/>
      <c r="DYM4" s="265"/>
      <c r="DYN4" s="265"/>
      <c r="DYO4" s="265"/>
      <c r="DYP4" s="265"/>
      <c r="DYQ4" s="265"/>
      <c r="DYR4" s="265"/>
      <c r="DYS4" s="265"/>
      <c r="DYT4" s="265"/>
      <c r="DYU4" s="265"/>
      <c r="DYV4" s="265"/>
      <c r="DYW4" s="265"/>
      <c r="DYX4" s="265"/>
      <c r="DYY4" s="265"/>
      <c r="DYZ4" s="265"/>
      <c r="DZA4" s="265"/>
      <c r="DZB4" s="265"/>
      <c r="DZC4" s="265"/>
      <c r="DZD4" s="265"/>
      <c r="DZE4" s="265"/>
      <c r="DZF4" s="265"/>
      <c r="DZG4" s="265"/>
      <c r="DZH4" s="265"/>
      <c r="DZI4" s="265"/>
      <c r="DZJ4" s="265"/>
      <c r="DZK4" s="265"/>
      <c r="DZL4" s="265"/>
      <c r="DZM4" s="265"/>
      <c r="DZN4" s="265"/>
      <c r="DZO4" s="265"/>
      <c r="DZP4" s="265"/>
      <c r="DZQ4" s="265"/>
      <c r="DZR4" s="265"/>
      <c r="DZS4" s="265"/>
      <c r="DZT4" s="265"/>
      <c r="DZU4" s="265"/>
      <c r="DZV4" s="265"/>
      <c r="DZW4" s="265"/>
      <c r="DZX4" s="265"/>
      <c r="DZY4" s="265"/>
      <c r="DZZ4" s="265"/>
      <c r="EAA4" s="265"/>
      <c r="EAB4" s="265"/>
      <c r="EAC4" s="265"/>
      <c r="EAD4" s="265"/>
      <c r="EAE4" s="265"/>
      <c r="EAF4" s="265"/>
      <c r="EAG4" s="265"/>
      <c r="EAH4" s="265"/>
      <c r="EAI4" s="265"/>
      <c r="EAJ4" s="265"/>
      <c r="EAK4" s="265"/>
      <c r="EAL4" s="265"/>
      <c r="EAM4" s="265"/>
      <c r="EAN4" s="265"/>
      <c r="EAO4" s="265"/>
      <c r="EAP4" s="265"/>
      <c r="EAQ4" s="265"/>
      <c r="EAR4" s="265"/>
      <c r="EAS4" s="265"/>
      <c r="EAT4" s="265"/>
      <c r="EAU4" s="265"/>
      <c r="EAV4" s="265"/>
      <c r="EAW4" s="265"/>
      <c r="EAX4" s="265"/>
      <c r="EAY4" s="265"/>
      <c r="EAZ4" s="265"/>
      <c r="EBA4" s="265"/>
      <c r="EBB4" s="265"/>
      <c r="EBC4" s="265"/>
      <c r="EBD4" s="265"/>
      <c r="EBE4" s="265"/>
      <c r="EBF4" s="265"/>
      <c r="EBG4" s="265"/>
      <c r="EBH4" s="265"/>
      <c r="EBI4" s="265"/>
      <c r="EBJ4" s="265"/>
      <c r="EBK4" s="265"/>
      <c r="EBL4" s="265"/>
      <c r="EBM4" s="265"/>
      <c r="EBN4" s="265"/>
      <c r="EBO4" s="265"/>
      <c r="EBP4" s="265"/>
      <c r="EBQ4" s="265"/>
      <c r="EBR4" s="265"/>
      <c r="EBS4" s="265"/>
      <c r="EBT4" s="265"/>
      <c r="EBU4" s="265"/>
      <c r="EBV4" s="265"/>
      <c r="EBW4" s="265"/>
      <c r="EBX4" s="265"/>
      <c r="EBY4" s="265"/>
      <c r="EBZ4" s="265"/>
      <c r="ECA4" s="265"/>
      <c r="ECB4" s="265"/>
      <c r="ECC4" s="265"/>
      <c r="ECD4" s="265"/>
      <c r="ECE4" s="265"/>
      <c r="ECF4" s="265"/>
      <c r="ECG4" s="265"/>
      <c r="ECH4" s="265"/>
      <c r="ECI4" s="265"/>
      <c r="ECJ4" s="265"/>
      <c r="ECK4" s="265"/>
      <c r="ECL4" s="265"/>
      <c r="ECM4" s="265"/>
      <c r="ECN4" s="265"/>
      <c r="ECO4" s="265"/>
      <c r="ECP4" s="265"/>
      <c r="ECQ4" s="265"/>
      <c r="ECR4" s="265"/>
      <c r="ECS4" s="265"/>
      <c r="ECT4" s="265"/>
      <c r="ECU4" s="265"/>
      <c r="ECV4" s="265"/>
      <c r="ECW4" s="265"/>
      <c r="ECX4" s="265"/>
      <c r="ECY4" s="265"/>
      <c r="ECZ4" s="265"/>
      <c r="EDA4" s="265"/>
      <c r="EDB4" s="265"/>
      <c r="EDC4" s="265"/>
      <c r="EDD4" s="265"/>
      <c r="EDE4" s="265"/>
      <c r="EDF4" s="265"/>
      <c r="EDG4" s="265"/>
      <c r="EDH4" s="265"/>
      <c r="EDI4" s="265"/>
      <c r="EDJ4" s="265"/>
      <c r="EDK4" s="265"/>
      <c r="EDL4" s="265"/>
      <c r="EDM4" s="265"/>
      <c r="EDN4" s="265"/>
      <c r="EDO4" s="265"/>
      <c r="EDP4" s="265"/>
      <c r="EDQ4" s="265"/>
      <c r="EDR4" s="265"/>
      <c r="EDS4" s="265"/>
      <c r="EDT4" s="265"/>
      <c r="EDU4" s="265"/>
      <c r="EDV4" s="265"/>
      <c r="EDW4" s="265"/>
      <c r="EDX4" s="265"/>
      <c r="EDY4" s="265"/>
      <c r="EDZ4" s="265"/>
      <c r="EEA4" s="265"/>
      <c r="EEB4" s="265"/>
      <c r="EEC4" s="265"/>
      <c r="EED4" s="265"/>
      <c r="EEE4" s="265"/>
      <c r="EEF4" s="265"/>
      <c r="EEG4" s="265"/>
      <c r="EEH4" s="265"/>
      <c r="EEI4" s="265"/>
      <c r="EEJ4" s="265"/>
      <c r="EEK4" s="265"/>
      <c r="EEL4" s="265"/>
      <c r="EEM4" s="265"/>
      <c r="EEN4" s="265"/>
      <c r="EEO4" s="265"/>
      <c r="EEP4" s="265"/>
      <c r="EEQ4" s="265"/>
      <c r="EER4" s="265"/>
      <c r="EES4" s="265"/>
      <c r="EET4" s="265"/>
      <c r="EEU4" s="265"/>
      <c r="EEV4" s="265"/>
      <c r="EEW4" s="265"/>
      <c r="EEX4" s="265"/>
      <c r="EEY4" s="265"/>
      <c r="EEZ4" s="265"/>
      <c r="EFA4" s="265"/>
      <c r="EFB4" s="265"/>
      <c r="EFC4" s="265"/>
      <c r="EFD4" s="265"/>
      <c r="EFE4" s="265"/>
      <c r="EFF4" s="265"/>
      <c r="EFG4" s="265"/>
      <c r="EFH4" s="265"/>
      <c r="EFI4" s="265"/>
      <c r="EFJ4" s="265"/>
      <c r="EFK4" s="265"/>
      <c r="EFL4" s="265"/>
      <c r="EFM4" s="265"/>
      <c r="EFN4" s="265"/>
      <c r="EFO4" s="265"/>
      <c r="EFP4" s="265"/>
      <c r="EFQ4" s="265"/>
      <c r="EFR4" s="265"/>
      <c r="EFS4" s="265"/>
      <c r="EFT4" s="265"/>
      <c r="EFU4" s="265"/>
      <c r="EFV4" s="265"/>
      <c r="EFW4" s="265"/>
      <c r="EFX4" s="265"/>
      <c r="EFY4" s="265"/>
      <c r="EFZ4" s="265"/>
      <c r="EGA4" s="265"/>
      <c r="EGB4" s="265"/>
      <c r="EGC4" s="265"/>
      <c r="EGD4" s="265"/>
      <c r="EGE4" s="265"/>
      <c r="EGF4" s="265"/>
      <c r="EGG4" s="265"/>
      <c r="EGH4" s="265"/>
      <c r="EGI4" s="265"/>
      <c r="EGJ4" s="265"/>
      <c r="EGK4" s="265"/>
      <c r="EGL4" s="265"/>
      <c r="EGM4" s="265"/>
      <c r="EGN4" s="265"/>
      <c r="EGO4" s="265"/>
      <c r="EGP4" s="265"/>
      <c r="EGQ4" s="265"/>
      <c r="EGR4" s="265"/>
      <c r="EGS4" s="265"/>
      <c r="EGT4" s="265"/>
      <c r="EGU4" s="265"/>
      <c r="EGV4" s="265"/>
      <c r="EGW4" s="265"/>
      <c r="EGX4" s="265"/>
      <c r="EGY4" s="265"/>
      <c r="EGZ4" s="265"/>
      <c r="EHA4" s="265"/>
      <c r="EHB4" s="265"/>
      <c r="EHC4" s="265"/>
      <c r="EHD4" s="265"/>
      <c r="EHE4" s="265"/>
      <c r="EHF4" s="265"/>
      <c r="EHG4" s="265"/>
      <c r="EHH4" s="265"/>
      <c r="EHI4" s="265"/>
      <c r="EHJ4" s="265"/>
      <c r="EHK4" s="265"/>
      <c r="EHL4" s="265"/>
      <c r="EHM4" s="265"/>
      <c r="EHN4" s="265"/>
      <c r="EHO4" s="265"/>
      <c r="EHP4" s="265"/>
      <c r="EHQ4" s="265"/>
      <c r="EHR4" s="265"/>
      <c r="EHS4" s="265"/>
      <c r="EHT4" s="265"/>
      <c r="EHU4" s="265"/>
      <c r="EHV4" s="265"/>
      <c r="EHW4" s="265"/>
      <c r="EHX4" s="265"/>
      <c r="EHY4" s="265"/>
      <c r="EHZ4" s="265"/>
      <c r="EIA4" s="265"/>
      <c r="EIB4" s="265"/>
      <c r="EIC4" s="265"/>
      <c r="EID4" s="265"/>
      <c r="EIE4" s="265"/>
      <c r="EIF4" s="265"/>
      <c r="EIG4" s="265"/>
      <c r="EIH4" s="265"/>
      <c r="EII4" s="265"/>
      <c r="EIJ4" s="265"/>
      <c r="EIK4" s="265"/>
      <c r="EIL4" s="265"/>
      <c r="EIM4" s="265"/>
      <c r="EIN4" s="265"/>
      <c r="EIO4" s="265"/>
      <c r="EIP4" s="265"/>
      <c r="EIQ4" s="265"/>
      <c r="EIR4" s="265"/>
      <c r="EIS4" s="265"/>
      <c r="EIT4" s="265"/>
      <c r="EIU4" s="265"/>
      <c r="EIV4" s="265"/>
      <c r="EIW4" s="265"/>
      <c r="EIX4" s="265"/>
      <c r="EIY4" s="265"/>
      <c r="EIZ4" s="265"/>
      <c r="EJA4" s="265"/>
      <c r="EJB4" s="265"/>
      <c r="EJC4" s="265"/>
      <c r="EJD4" s="265"/>
      <c r="EJE4" s="265"/>
      <c r="EJF4" s="265"/>
      <c r="EJG4" s="265"/>
      <c r="EJH4" s="265"/>
      <c r="EJI4" s="265"/>
      <c r="EJJ4" s="265"/>
      <c r="EJK4" s="265"/>
      <c r="EJL4" s="265"/>
      <c r="EJM4" s="265"/>
      <c r="EJN4" s="265"/>
      <c r="EJO4" s="265"/>
      <c r="EJP4" s="265"/>
      <c r="EJQ4" s="265"/>
      <c r="EJR4" s="265"/>
      <c r="EJS4" s="265"/>
      <c r="EJT4" s="265"/>
      <c r="EJU4" s="265"/>
      <c r="EJV4" s="265"/>
      <c r="EJW4" s="265"/>
      <c r="EJX4" s="265"/>
      <c r="EJY4" s="265"/>
      <c r="EJZ4" s="265"/>
      <c r="EKA4" s="265"/>
      <c r="EKB4" s="265"/>
      <c r="EKC4" s="265"/>
      <c r="EKD4" s="265"/>
      <c r="EKE4" s="265"/>
      <c r="EKF4" s="265"/>
      <c r="EKG4" s="265"/>
      <c r="EKH4" s="265"/>
      <c r="EKI4" s="265"/>
      <c r="EKJ4" s="265"/>
      <c r="EKK4" s="265"/>
      <c r="EKL4" s="265"/>
      <c r="EKM4" s="265"/>
      <c r="EKN4" s="265"/>
      <c r="EKO4" s="265"/>
      <c r="EKP4" s="265"/>
      <c r="EKQ4" s="265"/>
      <c r="EKR4" s="265"/>
      <c r="EKS4" s="265"/>
      <c r="EKT4" s="265"/>
      <c r="EKU4" s="265"/>
      <c r="EKV4" s="265"/>
      <c r="EKW4" s="265"/>
      <c r="EKX4" s="265"/>
      <c r="EKY4" s="265"/>
      <c r="EKZ4" s="265"/>
      <c r="ELA4" s="265"/>
      <c r="ELB4" s="265"/>
      <c r="ELC4" s="265"/>
      <c r="ELD4" s="265"/>
      <c r="ELE4" s="265"/>
      <c r="ELF4" s="265"/>
      <c r="ELG4" s="265"/>
      <c r="ELH4" s="265"/>
      <c r="ELI4" s="265"/>
      <c r="ELJ4" s="265"/>
      <c r="ELK4" s="265"/>
      <c r="ELL4" s="265"/>
      <c r="ELM4" s="265"/>
      <c r="ELN4" s="265"/>
      <c r="ELO4" s="265"/>
      <c r="ELP4" s="265"/>
      <c r="ELQ4" s="265"/>
      <c r="ELR4" s="265"/>
      <c r="ELS4" s="265"/>
      <c r="ELT4" s="265"/>
      <c r="ELU4" s="265"/>
      <c r="ELV4" s="265"/>
      <c r="ELW4" s="265"/>
      <c r="ELX4" s="265"/>
      <c r="ELY4" s="265"/>
      <c r="ELZ4" s="265"/>
      <c r="EMA4" s="265"/>
      <c r="EMB4" s="265"/>
      <c r="EMC4" s="265"/>
      <c r="EMD4" s="265"/>
      <c r="EME4" s="265"/>
      <c r="EMF4" s="265"/>
      <c r="EMG4" s="265"/>
      <c r="EMH4" s="265"/>
      <c r="EMI4" s="265"/>
      <c r="EMJ4" s="265"/>
      <c r="EMK4" s="265"/>
      <c r="EML4" s="265"/>
      <c r="EMM4" s="265"/>
      <c r="EMN4" s="265"/>
      <c r="EMO4" s="265"/>
      <c r="EMP4" s="265"/>
      <c r="EMQ4" s="265"/>
      <c r="EMR4" s="265"/>
      <c r="EMS4" s="265"/>
      <c r="EMT4" s="265"/>
      <c r="EMU4" s="265"/>
      <c r="EMV4" s="265"/>
      <c r="EMW4" s="265"/>
      <c r="EMX4" s="265"/>
      <c r="EMY4" s="265"/>
      <c r="EMZ4" s="265"/>
      <c r="ENA4" s="265"/>
      <c r="ENB4" s="265"/>
      <c r="ENC4" s="265"/>
      <c r="END4" s="265"/>
      <c r="ENE4" s="265"/>
      <c r="ENF4" s="265"/>
      <c r="ENG4" s="265"/>
      <c r="ENH4" s="265"/>
      <c r="ENI4" s="265"/>
      <c r="ENJ4" s="265"/>
      <c r="ENK4" s="265"/>
      <c r="ENL4" s="265"/>
      <c r="ENM4" s="265"/>
      <c r="ENN4" s="265"/>
      <c r="ENO4" s="265"/>
      <c r="ENP4" s="265"/>
      <c r="ENQ4" s="265"/>
      <c r="ENR4" s="265"/>
      <c r="ENS4" s="265"/>
      <c r="ENT4" s="265"/>
      <c r="ENU4" s="265"/>
      <c r="ENV4" s="265"/>
      <c r="ENW4" s="265"/>
      <c r="ENX4" s="265"/>
      <c r="ENY4" s="265"/>
      <c r="ENZ4" s="265"/>
      <c r="EOA4" s="265"/>
      <c r="EOB4" s="265"/>
      <c r="EOC4" s="265"/>
      <c r="EOD4" s="265"/>
      <c r="EOE4" s="265"/>
      <c r="EOF4" s="265"/>
      <c r="EOG4" s="265"/>
      <c r="EOH4" s="265"/>
      <c r="EOI4" s="265"/>
      <c r="EOJ4" s="265"/>
      <c r="EOK4" s="265"/>
      <c r="EOL4" s="265"/>
      <c r="EOM4" s="265"/>
      <c r="EON4" s="265"/>
      <c r="EOO4" s="265"/>
      <c r="EOP4" s="265"/>
      <c r="EOQ4" s="265"/>
      <c r="EOR4" s="265"/>
      <c r="EOS4" s="265"/>
      <c r="EOT4" s="265"/>
      <c r="EOU4" s="265"/>
      <c r="EOV4" s="265"/>
      <c r="EOW4" s="265"/>
      <c r="EOX4" s="265"/>
      <c r="EOY4" s="265"/>
      <c r="EOZ4" s="265"/>
      <c r="EPA4" s="265"/>
      <c r="EPB4" s="265"/>
      <c r="EPC4" s="265"/>
      <c r="EPD4" s="265"/>
      <c r="EPE4" s="265"/>
      <c r="EPF4" s="265"/>
      <c r="EPG4" s="265"/>
      <c r="EPH4" s="265"/>
      <c r="EPI4" s="265"/>
      <c r="EPJ4" s="265"/>
      <c r="EPK4" s="265"/>
      <c r="EPL4" s="265"/>
      <c r="EPM4" s="265"/>
      <c r="EPN4" s="265"/>
      <c r="EPO4" s="265"/>
      <c r="EPP4" s="265"/>
      <c r="EPQ4" s="265"/>
      <c r="EPR4" s="265"/>
      <c r="EPS4" s="265"/>
      <c r="EPT4" s="265"/>
      <c r="EPU4" s="265"/>
      <c r="EPV4" s="265"/>
      <c r="EPW4" s="265"/>
      <c r="EPX4" s="265"/>
      <c r="EPY4" s="265"/>
      <c r="EPZ4" s="265"/>
      <c r="EQA4" s="265"/>
      <c r="EQB4" s="265"/>
      <c r="EQC4" s="265"/>
      <c r="EQD4" s="265"/>
      <c r="EQE4" s="265"/>
      <c r="EQF4" s="265"/>
      <c r="EQG4" s="265"/>
      <c r="EQH4" s="265"/>
      <c r="EQI4" s="265"/>
      <c r="EQJ4" s="265"/>
      <c r="EQK4" s="265"/>
      <c r="EQL4" s="265"/>
      <c r="EQM4" s="265"/>
      <c r="EQN4" s="265"/>
      <c r="EQO4" s="265"/>
      <c r="EQP4" s="265"/>
      <c r="EQQ4" s="265"/>
      <c r="EQR4" s="265"/>
      <c r="EQS4" s="265"/>
      <c r="EQT4" s="265"/>
      <c r="EQU4" s="265"/>
      <c r="EQV4" s="265"/>
      <c r="EQW4" s="265"/>
      <c r="EQX4" s="265"/>
      <c r="EQY4" s="265"/>
      <c r="EQZ4" s="265"/>
      <c r="ERA4" s="265"/>
      <c r="ERB4" s="265"/>
      <c r="ERC4" s="265"/>
      <c r="ERD4" s="265"/>
      <c r="ERE4" s="265"/>
      <c r="ERF4" s="265"/>
      <c r="ERG4" s="265"/>
      <c r="ERH4" s="265"/>
      <c r="ERI4" s="265"/>
      <c r="ERJ4" s="265"/>
      <c r="ERK4" s="265"/>
      <c r="ERL4" s="265"/>
      <c r="ERM4" s="265"/>
      <c r="ERN4" s="265"/>
      <c r="ERO4" s="265"/>
      <c r="ERP4" s="265"/>
      <c r="ERQ4" s="265"/>
      <c r="ERR4" s="265"/>
      <c r="ERS4" s="265"/>
      <c r="ERT4" s="265"/>
      <c r="ERU4" s="265"/>
      <c r="ERV4" s="265"/>
      <c r="ERW4" s="265"/>
      <c r="ERX4" s="265"/>
      <c r="ERY4" s="265"/>
      <c r="ERZ4" s="265"/>
      <c r="ESA4" s="265"/>
      <c r="ESB4" s="265"/>
      <c r="ESC4" s="265"/>
      <c r="ESD4" s="265"/>
      <c r="ESE4" s="265"/>
      <c r="ESF4" s="265"/>
      <c r="ESG4" s="265"/>
      <c r="ESH4" s="265"/>
      <c r="ESI4" s="265"/>
      <c r="ESJ4" s="265"/>
      <c r="ESK4" s="265"/>
      <c r="ESL4" s="265"/>
      <c r="ESM4" s="265"/>
      <c r="ESN4" s="265"/>
      <c r="ESO4" s="265"/>
      <c r="ESP4" s="265"/>
      <c r="ESQ4" s="265"/>
      <c r="ESR4" s="265"/>
      <c r="ESS4" s="265"/>
      <c r="EST4" s="265"/>
      <c r="ESU4" s="265"/>
      <c r="ESV4" s="265"/>
      <c r="ESW4" s="265"/>
      <c r="ESX4" s="265"/>
      <c r="ESY4" s="265"/>
      <c r="ESZ4" s="265"/>
      <c r="ETA4" s="265"/>
      <c r="ETB4" s="265"/>
      <c r="ETC4" s="265"/>
      <c r="ETD4" s="265"/>
      <c r="ETE4" s="265"/>
      <c r="ETF4" s="265"/>
      <c r="ETG4" s="265"/>
      <c r="ETH4" s="265"/>
      <c r="ETI4" s="265"/>
      <c r="ETJ4" s="265"/>
      <c r="ETK4" s="265"/>
      <c r="ETL4" s="265"/>
      <c r="ETM4" s="265"/>
      <c r="ETN4" s="265"/>
      <c r="ETO4" s="265"/>
      <c r="ETP4" s="265"/>
      <c r="ETQ4" s="265"/>
      <c r="ETR4" s="265"/>
      <c r="ETS4" s="265"/>
      <c r="ETT4" s="265"/>
      <c r="ETU4" s="265"/>
      <c r="ETV4" s="265"/>
      <c r="ETW4" s="265"/>
      <c r="ETX4" s="265"/>
      <c r="ETY4" s="265"/>
      <c r="ETZ4" s="265"/>
      <c r="EUA4" s="265"/>
      <c r="EUB4" s="265"/>
      <c r="EUC4" s="265"/>
      <c r="EUD4" s="265"/>
      <c r="EUE4" s="265"/>
      <c r="EUF4" s="265"/>
      <c r="EUG4" s="265"/>
      <c r="EUH4" s="265"/>
      <c r="EUI4" s="265"/>
      <c r="EUJ4" s="265"/>
      <c r="EUK4" s="265"/>
      <c r="EUL4" s="265"/>
      <c r="EUM4" s="265"/>
      <c r="EUN4" s="265"/>
      <c r="EUO4" s="265"/>
      <c r="EUP4" s="265"/>
      <c r="EUQ4" s="265"/>
      <c r="EUR4" s="265"/>
      <c r="EUS4" s="265"/>
      <c r="EUT4" s="265"/>
      <c r="EUU4" s="265"/>
      <c r="EUV4" s="265"/>
      <c r="EUW4" s="265"/>
      <c r="EUX4" s="265"/>
      <c r="EUY4" s="265"/>
      <c r="EUZ4" s="265"/>
      <c r="EVA4" s="265"/>
      <c r="EVB4" s="265"/>
      <c r="EVC4" s="265"/>
      <c r="EVD4" s="265"/>
      <c r="EVE4" s="265"/>
      <c r="EVF4" s="265"/>
      <c r="EVG4" s="265"/>
      <c r="EVH4" s="265"/>
      <c r="EVI4" s="265"/>
      <c r="EVJ4" s="265"/>
      <c r="EVK4" s="265"/>
      <c r="EVL4" s="265"/>
      <c r="EVM4" s="265"/>
      <c r="EVN4" s="265"/>
      <c r="EVO4" s="265"/>
      <c r="EVP4" s="265"/>
      <c r="EVQ4" s="265"/>
      <c r="EVR4" s="265"/>
      <c r="EVS4" s="265"/>
      <c r="EVT4" s="265"/>
      <c r="EVU4" s="265"/>
      <c r="EVV4" s="265"/>
      <c r="EVW4" s="265"/>
      <c r="EVX4" s="265"/>
      <c r="EVY4" s="265"/>
      <c r="EVZ4" s="265"/>
      <c r="EWA4" s="265"/>
      <c r="EWB4" s="265"/>
      <c r="EWC4" s="265"/>
      <c r="EWD4" s="265"/>
      <c r="EWE4" s="265"/>
      <c r="EWF4" s="265"/>
      <c r="EWG4" s="265"/>
      <c r="EWH4" s="265"/>
      <c r="EWI4" s="265"/>
      <c r="EWJ4" s="265"/>
      <c r="EWK4" s="265"/>
      <c r="EWL4" s="265"/>
      <c r="EWM4" s="265"/>
      <c r="EWN4" s="265"/>
      <c r="EWO4" s="265"/>
      <c r="EWP4" s="265"/>
      <c r="EWQ4" s="265"/>
      <c r="EWR4" s="265"/>
      <c r="EWS4" s="265"/>
      <c r="EWT4" s="265"/>
      <c r="EWU4" s="265"/>
      <c r="EWV4" s="265"/>
      <c r="EWW4" s="265"/>
      <c r="EWX4" s="265"/>
      <c r="EWY4" s="265"/>
      <c r="EWZ4" s="265"/>
      <c r="EXA4" s="265"/>
      <c r="EXB4" s="265"/>
      <c r="EXC4" s="265"/>
      <c r="EXD4" s="265"/>
      <c r="EXE4" s="265"/>
      <c r="EXF4" s="265"/>
      <c r="EXG4" s="265"/>
      <c r="EXH4" s="265"/>
      <c r="EXI4" s="265"/>
      <c r="EXJ4" s="265"/>
      <c r="EXK4" s="265"/>
      <c r="EXL4" s="265"/>
      <c r="EXM4" s="265"/>
      <c r="EXN4" s="265"/>
      <c r="EXO4" s="265"/>
      <c r="EXP4" s="265"/>
      <c r="EXQ4" s="265"/>
      <c r="EXR4" s="265"/>
      <c r="EXS4" s="265"/>
      <c r="EXT4" s="265"/>
      <c r="EXU4" s="265"/>
      <c r="EXV4" s="265"/>
      <c r="EXW4" s="265"/>
      <c r="EXX4" s="265"/>
      <c r="EXY4" s="265"/>
      <c r="EXZ4" s="265"/>
      <c r="EYA4" s="265"/>
      <c r="EYB4" s="265"/>
      <c r="EYC4" s="265"/>
      <c r="EYD4" s="265"/>
      <c r="EYE4" s="265"/>
      <c r="EYF4" s="265"/>
      <c r="EYG4" s="265"/>
      <c r="EYH4" s="265"/>
      <c r="EYI4" s="265"/>
      <c r="EYJ4" s="265"/>
      <c r="EYK4" s="265"/>
      <c r="EYL4" s="265"/>
      <c r="EYM4" s="265"/>
      <c r="EYN4" s="265"/>
      <c r="EYO4" s="265"/>
      <c r="EYP4" s="265"/>
      <c r="EYQ4" s="265"/>
      <c r="EYR4" s="265"/>
      <c r="EYS4" s="265"/>
      <c r="EYT4" s="265"/>
      <c r="EYU4" s="265"/>
      <c r="EYV4" s="265"/>
      <c r="EYW4" s="265"/>
      <c r="EYX4" s="265"/>
      <c r="EYY4" s="265"/>
      <c r="EYZ4" s="265"/>
      <c r="EZA4" s="265"/>
      <c r="EZB4" s="265"/>
      <c r="EZC4" s="265"/>
      <c r="EZD4" s="265"/>
      <c r="EZE4" s="265"/>
      <c r="EZF4" s="265"/>
      <c r="EZG4" s="265"/>
      <c r="EZH4" s="265"/>
      <c r="EZI4" s="265"/>
      <c r="EZJ4" s="265"/>
      <c r="EZK4" s="265"/>
      <c r="EZL4" s="265"/>
      <c r="EZM4" s="265"/>
      <c r="EZN4" s="265"/>
      <c r="EZO4" s="265"/>
      <c r="EZP4" s="265"/>
      <c r="EZQ4" s="265"/>
      <c r="EZR4" s="265"/>
      <c r="EZS4" s="265"/>
      <c r="EZT4" s="265"/>
      <c r="EZU4" s="265"/>
      <c r="EZV4" s="265"/>
      <c r="EZW4" s="265"/>
      <c r="EZX4" s="265"/>
      <c r="EZY4" s="265"/>
      <c r="EZZ4" s="265"/>
      <c r="FAA4" s="265"/>
      <c r="FAB4" s="265"/>
      <c r="FAC4" s="265"/>
      <c r="FAD4" s="265"/>
      <c r="FAE4" s="265"/>
      <c r="FAF4" s="265"/>
      <c r="FAG4" s="265"/>
      <c r="FAH4" s="265"/>
      <c r="FAI4" s="265"/>
      <c r="FAJ4" s="265"/>
      <c r="FAK4" s="265"/>
      <c r="FAL4" s="265"/>
      <c r="FAM4" s="265"/>
      <c r="FAN4" s="265"/>
      <c r="FAO4" s="265"/>
      <c r="FAP4" s="265"/>
      <c r="FAQ4" s="265"/>
      <c r="FAR4" s="265"/>
      <c r="FAS4" s="265"/>
      <c r="FAT4" s="265"/>
      <c r="FAU4" s="265"/>
      <c r="FAV4" s="265"/>
      <c r="FAW4" s="265"/>
      <c r="FAX4" s="265"/>
      <c r="FAY4" s="265"/>
      <c r="FAZ4" s="265"/>
      <c r="FBA4" s="265"/>
      <c r="FBB4" s="265"/>
      <c r="FBC4" s="265"/>
      <c r="FBD4" s="265"/>
      <c r="FBE4" s="265"/>
      <c r="FBF4" s="265"/>
      <c r="FBG4" s="265"/>
      <c r="FBH4" s="265"/>
      <c r="FBI4" s="265"/>
      <c r="FBJ4" s="265"/>
      <c r="FBK4" s="265"/>
      <c r="FBL4" s="265"/>
      <c r="FBM4" s="265"/>
      <c r="FBN4" s="265"/>
      <c r="FBO4" s="265"/>
      <c r="FBP4" s="265"/>
      <c r="FBQ4" s="265"/>
      <c r="FBR4" s="265"/>
      <c r="FBS4" s="265"/>
      <c r="FBT4" s="265"/>
      <c r="FBU4" s="265"/>
      <c r="FBV4" s="265"/>
      <c r="FBW4" s="265"/>
      <c r="FBX4" s="265"/>
      <c r="FBY4" s="265"/>
      <c r="FBZ4" s="265"/>
      <c r="FCA4" s="265"/>
      <c r="FCB4" s="265"/>
      <c r="FCC4" s="265"/>
      <c r="FCD4" s="265"/>
      <c r="FCE4" s="265"/>
      <c r="FCF4" s="265"/>
      <c r="FCG4" s="265"/>
      <c r="FCH4" s="265"/>
      <c r="FCI4" s="265"/>
      <c r="FCJ4" s="265"/>
      <c r="FCK4" s="265"/>
      <c r="FCL4" s="265"/>
      <c r="FCM4" s="265"/>
      <c r="FCN4" s="265"/>
      <c r="FCO4" s="265"/>
      <c r="FCP4" s="265"/>
      <c r="FCQ4" s="265"/>
      <c r="FCR4" s="265"/>
      <c r="FCS4" s="265"/>
      <c r="FCT4" s="265"/>
      <c r="FCU4" s="265"/>
      <c r="FCV4" s="265"/>
      <c r="FCW4" s="265"/>
      <c r="FCX4" s="265"/>
      <c r="FCY4" s="265"/>
      <c r="FCZ4" s="265"/>
      <c r="FDA4" s="265"/>
      <c r="FDB4" s="265"/>
      <c r="FDC4" s="265"/>
      <c r="FDD4" s="265"/>
      <c r="FDE4" s="265"/>
      <c r="FDF4" s="265"/>
      <c r="FDG4" s="265"/>
      <c r="FDH4" s="265"/>
      <c r="FDI4" s="265"/>
      <c r="FDJ4" s="265"/>
      <c r="FDK4" s="265"/>
      <c r="FDL4" s="265"/>
      <c r="FDM4" s="265"/>
      <c r="FDN4" s="265"/>
      <c r="FDO4" s="265"/>
      <c r="FDP4" s="265"/>
      <c r="FDQ4" s="265"/>
      <c r="FDR4" s="265"/>
      <c r="FDS4" s="265"/>
      <c r="FDT4" s="265"/>
      <c r="FDU4" s="265"/>
      <c r="FDV4" s="265"/>
      <c r="FDW4" s="265"/>
      <c r="FDX4" s="265"/>
      <c r="FDY4" s="265"/>
      <c r="FDZ4" s="265"/>
      <c r="FEA4" s="265"/>
      <c r="FEB4" s="265"/>
      <c r="FEC4" s="265"/>
      <c r="FED4" s="265"/>
      <c r="FEE4" s="265"/>
      <c r="FEF4" s="265"/>
      <c r="FEG4" s="265"/>
      <c r="FEH4" s="265"/>
      <c r="FEI4" s="265"/>
      <c r="FEJ4" s="265"/>
      <c r="FEK4" s="265"/>
      <c r="FEL4" s="265"/>
      <c r="FEM4" s="265"/>
      <c r="FEN4" s="265"/>
      <c r="FEO4" s="265"/>
      <c r="FEP4" s="265"/>
      <c r="FEQ4" s="265"/>
      <c r="FER4" s="265"/>
      <c r="FES4" s="265"/>
      <c r="FET4" s="265"/>
      <c r="FEU4" s="265"/>
      <c r="FEV4" s="265"/>
      <c r="FEW4" s="265"/>
      <c r="FEX4" s="265"/>
      <c r="FEY4" s="265"/>
      <c r="FEZ4" s="265"/>
      <c r="FFA4" s="265"/>
      <c r="FFB4" s="265"/>
      <c r="FFC4" s="265"/>
      <c r="FFD4" s="265"/>
      <c r="FFE4" s="265"/>
      <c r="FFF4" s="265"/>
      <c r="FFG4" s="265"/>
      <c r="FFH4" s="265"/>
      <c r="FFI4" s="265"/>
      <c r="FFJ4" s="265"/>
      <c r="FFK4" s="265"/>
      <c r="FFL4" s="265"/>
      <c r="FFM4" s="265"/>
      <c r="FFN4" s="265"/>
      <c r="FFO4" s="265"/>
      <c r="FFP4" s="265"/>
      <c r="FFQ4" s="265"/>
      <c r="FFR4" s="265"/>
      <c r="FFS4" s="265"/>
      <c r="FFT4" s="265"/>
      <c r="FFU4" s="265"/>
      <c r="FFV4" s="265"/>
      <c r="FFW4" s="265"/>
      <c r="FFX4" s="265"/>
      <c r="FFY4" s="265"/>
      <c r="FFZ4" s="265"/>
      <c r="FGA4" s="265"/>
      <c r="FGB4" s="265"/>
      <c r="FGC4" s="265"/>
      <c r="FGD4" s="265"/>
      <c r="FGE4" s="265"/>
      <c r="FGF4" s="265"/>
      <c r="FGG4" s="265"/>
      <c r="FGH4" s="265"/>
      <c r="FGI4" s="265"/>
      <c r="FGJ4" s="265"/>
      <c r="FGK4" s="265"/>
      <c r="FGL4" s="265"/>
      <c r="FGM4" s="265"/>
      <c r="FGN4" s="265"/>
      <c r="FGO4" s="265"/>
      <c r="FGP4" s="265"/>
      <c r="FGQ4" s="265"/>
      <c r="FGR4" s="265"/>
      <c r="FGS4" s="265"/>
      <c r="FGT4" s="265"/>
      <c r="FGU4" s="265"/>
      <c r="FGV4" s="265"/>
      <c r="FGW4" s="265"/>
      <c r="FGX4" s="265"/>
      <c r="FGY4" s="265"/>
      <c r="FGZ4" s="265"/>
      <c r="FHA4" s="265"/>
      <c r="FHB4" s="265"/>
      <c r="FHC4" s="265"/>
      <c r="FHD4" s="265"/>
      <c r="FHE4" s="265"/>
      <c r="FHF4" s="265"/>
      <c r="FHG4" s="265"/>
      <c r="FHH4" s="265"/>
      <c r="FHI4" s="265"/>
      <c r="FHJ4" s="265"/>
      <c r="FHK4" s="265"/>
      <c r="FHL4" s="265"/>
      <c r="FHM4" s="265"/>
      <c r="FHN4" s="265"/>
      <c r="FHO4" s="265"/>
      <c r="FHP4" s="265"/>
      <c r="FHQ4" s="265"/>
      <c r="FHR4" s="265"/>
      <c r="FHS4" s="265"/>
      <c r="FHT4" s="265"/>
      <c r="FHU4" s="265"/>
      <c r="FHV4" s="265"/>
      <c r="FHW4" s="265"/>
      <c r="FHX4" s="265"/>
      <c r="FHY4" s="265"/>
      <c r="FHZ4" s="265"/>
      <c r="FIA4" s="265"/>
      <c r="FIB4" s="265"/>
      <c r="FIC4" s="265"/>
      <c r="FID4" s="265"/>
      <c r="FIE4" s="265"/>
      <c r="FIF4" s="265"/>
      <c r="FIG4" s="265"/>
      <c r="FIH4" s="265"/>
      <c r="FII4" s="265"/>
      <c r="FIJ4" s="265"/>
      <c r="FIK4" s="265"/>
      <c r="FIL4" s="265"/>
      <c r="FIM4" s="265"/>
      <c r="FIN4" s="265"/>
      <c r="FIO4" s="265"/>
      <c r="FIP4" s="265"/>
      <c r="FIQ4" s="265"/>
      <c r="FIR4" s="265"/>
      <c r="FIS4" s="265"/>
      <c r="FIT4" s="265"/>
      <c r="FIU4" s="265"/>
      <c r="FIV4" s="265"/>
      <c r="FIW4" s="265"/>
      <c r="FIX4" s="265"/>
      <c r="FIY4" s="265"/>
      <c r="FIZ4" s="265"/>
      <c r="FJA4" s="265"/>
      <c r="FJB4" s="265"/>
      <c r="FJC4" s="265"/>
      <c r="FJD4" s="265"/>
      <c r="FJE4" s="265"/>
      <c r="FJF4" s="265"/>
      <c r="FJG4" s="265"/>
      <c r="FJH4" s="265"/>
      <c r="FJI4" s="265"/>
      <c r="FJJ4" s="265"/>
      <c r="FJK4" s="265"/>
      <c r="FJL4" s="265"/>
      <c r="FJM4" s="265"/>
      <c r="FJN4" s="265"/>
      <c r="FJO4" s="265"/>
      <c r="FJP4" s="265"/>
      <c r="FJQ4" s="265"/>
      <c r="FJR4" s="265"/>
      <c r="FJS4" s="265"/>
      <c r="FJT4" s="265"/>
      <c r="FJU4" s="265"/>
      <c r="FJV4" s="265"/>
      <c r="FJW4" s="265"/>
      <c r="FJX4" s="265"/>
      <c r="FJY4" s="265"/>
      <c r="FJZ4" s="265"/>
      <c r="FKA4" s="265"/>
      <c r="FKB4" s="265"/>
      <c r="FKC4" s="265"/>
      <c r="FKD4" s="265"/>
      <c r="FKE4" s="265"/>
      <c r="FKF4" s="265"/>
      <c r="FKG4" s="265"/>
      <c r="FKH4" s="265"/>
      <c r="FKI4" s="265"/>
      <c r="FKJ4" s="265"/>
      <c r="FKK4" s="265"/>
      <c r="FKL4" s="265"/>
      <c r="FKM4" s="265"/>
      <c r="FKN4" s="265"/>
      <c r="FKO4" s="265"/>
      <c r="FKP4" s="265"/>
      <c r="FKQ4" s="265"/>
      <c r="FKR4" s="265"/>
      <c r="FKS4" s="265"/>
      <c r="FKT4" s="265"/>
      <c r="FKU4" s="265"/>
      <c r="FKV4" s="265"/>
      <c r="FKW4" s="265"/>
      <c r="FKX4" s="265"/>
      <c r="FKY4" s="265"/>
      <c r="FKZ4" s="265"/>
      <c r="FLA4" s="265"/>
      <c r="FLB4" s="265"/>
      <c r="FLC4" s="265"/>
      <c r="FLD4" s="265"/>
      <c r="FLE4" s="265"/>
      <c r="FLF4" s="265"/>
      <c r="FLG4" s="265"/>
      <c r="FLH4" s="265"/>
      <c r="FLI4" s="265"/>
      <c r="FLJ4" s="265"/>
      <c r="FLK4" s="265"/>
      <c r="FLL4" s="265"/>
      <c r="FLM4" s="265"/>
      <c r="FLN4" s="265"/>
      <c r="FLO4" s="265"/>
      <c r="FLP4" s="265"/>
      <c r="FLQ4" s="265"/>
      <c r="FLR4" s="265"/>
      <c r="FLS4" s="265"/>
      <c r="FLT4" s="265"/>
      <c r="FLU4" s="265"/>
      <c r="FLV4" s="265"/>
      <c r="FLW4" s="265"/>
      <c r="FLX4" s="265"/>
      <c r="FLY4" s="265"/>
      <c r="FLZ4" s="265"/>
      <c r="FMA4" s="265"/>
      <c r="FMB4" s="265"/>
      <c r="FMC4" s="265"/>
      <c r="FMD4" s="265"/>
      <c r="FME4" s="265"/>
      <c r="FMF4" s="265"/>
      <c r="FMG4" s="265"/>
      <c r="FMH4" s="265"/>
      <c r="FMI4" s="265"/>
      <c r="FMJ4" s="265"/>
      <c r="FMK4" s="265"/>
      <c r="FML4" s="265"/>
      <c r="FMM4" s="265"/>
      <c r="FMN4" s="265"/>
      <c r="FMO4" s="265"/>
      <c r="FMP4" s="265"/>
      <c r="FMQ4" s="265"/>
      <c r="FMR4" s="265"/>
      <c r="FMS4" s="265"/>
      <c r="FMT4" s="265"/>
      <c r="FMU4" s="265"/>
      <c r="FMV4" s="265"/>
      <c r="FMW4" s="265"/>
      <c r="FMX4" s="265"/>
      <c r="FMY4" s="265"/>
      <c r="FMZ4" s="265"/>
      <c r="FNA4" s="265"/>
      <c r="FNB4" s="265"/>
      <c r="FNC4" s="265"/>
      <c r="FND4" s="265"/>
      <c r="FNE4" s="265"/>
      <c r="FNF4" s="265"/>
      <c r="FNG4" s="265"/>
      <c r="FNH4" s="265"/>
      <c r="FNI4" s="265"/>
      <c r="FNJ4" s="265"/>
      <c r="FNK4" s="265"/>
      <c r="FNL4" s="265"/>
      <c r="FNM4" s="265"/>
      <c r="FNN4" s="265"/>
      <c r="FNO4" s="265"/>
      <c r="FNP4" s="265"/>
      <c r="FNQ4" s="265"/>
      <c r="FNR4" s="265"/>
      <c r="FNS4" s="265"/>
      <c r="FNT4" s="265"/>
      <c r="FNU4" s="265"/>
      <c r="FNV4" s="265"/>
      <c r="FNW4" s="265"/>
      <c r="FNX4" s="265"/>
      <c r="FNY4" s="265"/>
      <c r="FNZ4" s="265"/>
      <c r="FOA4" s="265"/>
      <c r="FOB4" s="265"/>
      <c r="FOC4" s="265"/>
      <c r="FOD4" s="265"/>
      <c r="FOE4" s="265"/>
      <c r="FOF4" s="265"/>
      <c r="FOG4" s="265"/>
      <c r="FOH4" s="265"/>
      <c r="FOI4" s="265"/>
      <c r="FOJ4" s="265"/>
      <c r="FOK4" s="265"/>
      <c r="FOL4" s="265"/>
      <c r="FOM4" s="265"/>
      <c r="FON4" s="265"/>
      <c r="FOO4" s="265"/>
      <c r="FOP4" s="265"/>
      <c r="FOQ4" s="265"/>
      <c r="FOR4" s="265"/>
      <c r="FOS4" s="265"/>
      <c r="FOT4" s="265"/>
      <c r="FOU4" s="265"/>
      <c r="FOV4" s="265"/>
      <c r="FOW4" s="265"/>
      <c r="FOX4" s="265"/>
      <c r="FOY4" s="265"/>
      <c r="FOZ4" s="265"/>
      <c r="FPA4" s="265"/>
      <c r="FPB4" s="265"/>
      <c r="FPC4" s="265"/>
      <c r="FPD4" s="265"/>
      <c r="FPE4" s="265"/>
      <c r="FPF4" s="265"/>
      <c r="FPG4" s="265"/>
      <c r="FPH4" s="265"/>
      <c r="FPI4" s="265"/>
      <c r="FPJ4" s="265"/>
      <c r="FPK4" s="265"/>
      <c r="FPL4" s="265"/>
      <c r="FPM4" s="265"/>
      <c r="FPN4" s="265"/>
      <c r="FPO4" s="265"/>
      <c r="FPP4" s="265"/>
      <c r="FPQ4" s="265"/>
      <c r="FPR4" s="265"/>
      <c r="FPS4" s="265"/>
      <c r="FPT4" s="265"/>
      <c r="FPU4" s="265"/>
      <c r="FPV4" s="265"/>
      <c r="FPW4" s="265"/>
      <c r="FPX4" s="265"/>
      <c r="FPY4" s="265"/>
      <c r="FPZ4" s="265"/>
      <c r="FQA4" s="265"/>
      <c r="FQB4" s="265"/>
      <c r="FQC4" s="265"/>
      <c r="FQD4" s="265"/>
      <c r="FQE4" s="265"/>
      <c r="FQF4" s="265"/>
      <c r="FQG4" s="265"/>
      <c r="FQH4" s="265"/>
      <c r="FQI4" s="265"/>
      <c r="FQJ4" s="265"/>
      <c r="FQK4" s="265"/>
      <c r="FQL4" s="265"/>
      <c r="FQM4" s="265"/>
      <c r="FQN4" s="265"/>
      <c r="FQO4" s="265"/>
      <c r="FQP4" s="265"/>
      <c r="FQQ4" s="265"/>
      <c r="FQR4" s="265"/>
      <c r="FQS4" s="265"/>
      <c r="FQT4" s="265"/>
      <c r="FQU4" s="265"/>
      <c r="FQV4" s="265"/>
      <c r="FQW4" s="265"/>
      <c r="FQX4" s="265"/>
      <c r="FQY4" s="265"/>
      <c r="FQZ4" s="265"/>
      <c r="FRA4" s="265"/>
      <c r="FRB4" s="265"/>
      <c r="FRC4" s="265"/>
      <c r="FRD4" s="265"/>
      <c r="FRE4" s="265"/>
      <c r="FRF4" s="265"/>
      <c r="FRG4" s="265"/>
      <c r="FRH4" s="265"/>
      <c r="FRI4" s="265"/>
      <c r="FRJ4" s="265"/>
      <c r="FRK4" s="265"/>
      <c r="FRL4" s="265"/>
      <c r="FRM4" s="265"/>
      <c r="FRN4" s="265"/>
      <c r="FRO4" s="265"/>
      <c r="FRP4" s="265"/>
      <c r="FRQ4" s="265"/>
      <c r="FRR4" s="265"/>
      <c r="FRS4" s="265"/>
      <c r="FRT4" s="265"/>
      <c r="FRU4" s="265"/>
      <c r="FRV4" s="265"/>
      <c r="FRW4" s="265"/>
      <c r="FRX4" s="265"/>
      <c r="FRY4" s="265"/>
      <c r="FRZ4" s="265"/>
      <c r="FSA4" s="265"/>
      <c r="FSB4" s="265"/>
      <c r="FSC4" s="265"/>
      <c r="FSD4" s="265"/>
      <c r="FSE4" s="265"/>
      <c r="FSF4" s="265"/>
      <c r="FSG4" s="265"/>
      <c r="FSH4" s="265"/>
      <c r="FSI4" s="265"/>
      <c r="FSJ4" s="265"/>
      <c r="FSK4" s="265"/>
      <c r="FSL4" s="265"/>
      <c r="FSM4" s="265"/>
      <c r="FSN4" s="265"/>
      <c r="FSO4" s="265"/>
      <c r="FSP4" s="265"/>
      <c r="FSQ4" s="265"/>
      <c r="FSR4" s="265"/>
      <c r="FSS4" s="265"/>
      <c r="FST4" s="265"/>
      <c r="FSU4" s="265"/>
      <c r="FSV4" s="265"/>
      <c r="FSW4" s="265"/>
      <c r="FSX4" s="265"/>
      <c r="FSY4" s="265"/>
      <c r="FSZ4" s="265"/>
      <c r="FTA4" s="265"/>
      <c r="FTB4" s="265"/>
      <c r="FTC4" s="265"/>
      <c r="FTD4" s="265"/>
      <c r="FTE4" s="265"/>
      <c r="FTF4" s="265"/>
      <c r="FTG4" s="265"/>
      <c r="FTH4" s="265"/>
      <c r="FTI4" s="265"/>
      <c r="FTJ4" s="265"/>
      <c r="FTK4" s="265"/>
      <c r="FTL4" s="265"/>
      <c r="FTM4" s="265"/>
      <c r="FTN4" s="265"/>
      <c r="FTO4" s="265"/>
      <c r="FTP4" s="265"/>
      <c r="FTQ4" s="265"/>
      <c r="FTR4" s="265"/>
      <c r="FTS4" s="265"/>
      <c r="FTT4" s="265"/>
      <c r="FTU4" s="265"/>
      <c r="FTV4" s="265"/>
      <c r="FTW4" s="265"/>
      <c r="FTX4" s="265"/>
      <c r="FTY4" s="265"/>
      <c r="FTZ4" s="265"/>
      <c r="FUA4" s="265"/>
      <c r="FUB4" s="265"/>
      <c r="FUC4" s="265"/>
      <c r="FUD4" s="265"/>
      <c r="FUE4" s="265"/>
      <c r="FUF4" s="265"/>
      <c r="FUG4" s="265"/>
      <c r="FUH4" s="265"/>
      <c r="FUI4" s="265"/>
      <c r="FUJ4" s="265"/>
      <c r="FUK4" s="265"/>
      <c r="FUL4" s="265"/>
      <c r="FUM4" s="265"/>
      <c r="FUN4" s="265"/>
      <c r="FUO4" s="265"/>
      <c r="FUP4" s="265"/>
      <c r="FUQ4" s="265"/>
      <c r="FUR4" s="265"/>
      <c r="FUS4" s="265"/>
      <c r="FUT4" s="265"/>
      <c r="FUU4" s="265"/>
      <c r="FUV4" s="265"/>
      <c r="FUW4" s="265"/>
      <c r="FUX4" s="265"/>
      <c r="FUY4" s="265"/>
      <c r="FUZ4" s="265"/>
      <c r="FVA4" s="265"/>
      <c r="FVB4" s="265"/>
      <c r="FVC4" s="265"/>
      <c r="FVD4" s="265"/>
      <c r="FVE4" s="265"/>
      <c r="FVF4" s="265"/>
      <c r="FVG4" s="265"/>
      <c r="FVH4" s="265"/>
      <c r="FVI4" s="265"/>
      <c r="FVJ4" s="265"/>
      <c r="FVK4" s="265"/>
      <c r="FVL4" s="265"/>
      <c r="FVM4" s="265"/>
      <c r="FVN4" s="265"/>
      <c r="FVO4" s="265"/>
      <c r="FVP4" s="265"/>
      <c r="FVQ4" s="265"/>
      <c r="FVR4" s="265"/>
      <c r="FVS4" s="265"/>
      <c r="FVT4" s="265"/>
      <c r="FVU4" s="265"/>
      <c r="FVV4" s="265"/>
      <c r="FVW4" s="265"/>
      <c r="FVX4" s="265"/>
      <c r="FVY4" s="265"/>
      <c r="FVZ4" s="265"/>
      <c r="FWA4" s="265"/>
      <c r="FWB4" s="265"/>
      <c r="FWC4" s="265"/>
      <c r="FWD4" s="265"/>
      <c r="FWE4" s="265"/>
      <c r="FWF4" s="265"/>
      <c r="FWG4" s="265"/>
      <c r="FWH4" s="265"/>
      <c r="FWI4" s="265"/>
      <c r="FWJ4" s="265"/>
      <c r="FWK4" s="265"/>
      <c r="FWL4" s="265"/>
      <c r="FWM4" s="265"/>
      <c r="FWN4" s="265"/>
      <c r="FWO4" s="265"/>
      <c r="FWP4" s="265"/>
      <c r="FWQ4" s="265"/>
      <c r="FWR4" s="265"/>
      <c r="FWS4" s="265"/>
      <c r="FWT4" s="265"/>
      <c r="FWU4" s="265"/>
      <c r="FWV4" s="265"/>
      <c r="FWW4" s="265"/>
      <c r="FWX4" s="265"/>
      <c r="FWY4" s="265"/>
      <c r="FWZ4" s="265"/>
      <c r="FXA4" s="265"/>
      <c r="FXB4" s="265"/>
      <c r="FXC4" s="265"/>
      <c r="FXD4" s="265"/>
      <c r="FXE4" s="265"/>
      <c r="FXF4" s="265"/>
      <c r="FXG4" s="265"/>
      <c r="FXH4" s="265"/>
      <c r="FXI4" s="265"/>
      <c r="FXJ4" s="265"/>
      <c r="FXK4" s="265"/>
      <c r="FXL4" s="265"/>
      <c r="FXM4" s="265"/>
      <c r="FXN4" s="265"/>
      <c r="FXO4" s="265"/>
      <c r="FXP4" s="265"/>
      <c r="FXQ4" s="265"/>
      <c r="FXR4" s="265"/>
      <c r="FXS4" s="265"/>
      <c r="FXT4" s="265"/>
      <c r="FXU4" s="265"/>
      <c r="FXV4" s="265"/>
      <c r="FXW4" s="265"/>
      <c r="FXX4" s="265"/>
      <c r="FXY4" s="265"/>
      <c r="FXZ4" s="265"/>
      <c r="FYA4" s="265"/>
      <c r="FYB4" s="265"/>
      <c r="FYC4" s="265"/>
      <c r="FYD4" s="265"/>
      <c r="FYE4" s="265"/>
      <c r="FYF4" s="265"/>
      <c r="FYG4" s="265"/>
      <c r="FYH4" s="265"/>
      <c r="FYI4" s="265"/>
      <c r="FYJ4" s="265"/>
      <c r="FYK4" s="265"/>
      <c r="FYL4" s="265"/>
      <c r="FYM4" s="265"/>
      <c r="FYN4" s="265"/>
      <c r="FYO4" s="265"/>
      <c r="FYP4" s="265"/>
      <c r="FYQ4" s="265"/>
      <c r="FYR4" s="265"/>
      <c r="FYS4" s="265"/>
      <c r="FYT4" s="265"/>
      <c r="FYU4" s="265"/>
      <c r="FYV4" s="265"/>
      <c r="FYW4" s="265"/>
      <c r="FYX4" s="265"/>
      <c r="FYY4" s="265"/>
      <c r="FYZ4" s="265"/>
      <c r="FZA4" s="265"/>
      <c r="FZB4" s="265"/>
      <c r="FZC4" s="265"/>
      <c r="FZD4" s="265"/>
      <c r="FZE4" s="265"/>
      <c r="FZF4" s="265"/>
      <c r="FZG4" s="265"/>
      <c r="FZH4" s="265"/>
      <c r="FZI4" s="265"/>
      <c r="FZJ4" s="265"/>
      <c r="FZK4" s="265"/>
      <c r="FZL4" s="265"/>
      <c r="FZM4" s="265"/>
      <c r="FZN4" s="265"/>
      <c r="FZO4" s="265"/>
      <c r="FZP4" s="265"/>
      <c r="FZQ4" s="265"/>
      <c r="FZR4" s="265"/>
      <c r="FZS4" s="265"/>
      <c r="FZT4" s="265"/>
      <c r="FZU4" s="265"/>
      <c r="FZV4" s="265"/>
      <c r="FZW4" s="265"/>
      <c r="FZX4" s="265"/>
      <c r="FZY4" s="265"/>
      <c r="FZZ4" s="265"/>
      <c r="GAA4" s="265"/>
      <c r="GAB4" s="265"/>
      <c r="GAC4" s="265"/>
      <c r="GAD4" s="265"/>
      <c r="GAE4" s="265"/>
      <c r="GAF4" s="265"/>
      <c r="GAG4" s="265"/>
      <c r="GAH4" s="265"/>
      <c r="GAI4" s="265"/>
      <c r="GAJ4" s="265"/>
      <c r="GAK4" s="265"/>
      <c r="GAL4" s="265"/>
      <c r="GAM4" s="265"/>
      <c r="GAN4" s="265"/>
      <c r="GAO4" s="265"/>
      <c r="GAP4" s="265"/>
      <c r="GAQ4" s="265"/>
      <c r="GAR4" s="265"/>
      <c r="GAS4" s="265"/>
      <c r="GAT4" s="265"/>
      <c r="GAU4" s="265"/>
      <c r="GAV4" s="265"/>
      <c r="GAW4" s="265"/>
      <c r="GAX4" s="265"/>
      <c r="GAY4" s="265"/>
      <c r="GAZ4" s="265"/>
      <c r="GBA4" s="265"/>
      <c r="GBB4" s="265"/>
      <c r="GBC4" s="265"/>
      <c r="GBD4" s="265"/>
      <c r="GBE4" s="265"/>
      <c r="GBF4" s="265"/>
      <c r="GBG4" s="265"/>
      <c r="GBH4" s="265"/>
      <c r="GBI4" s="265"/>
      <c r="GBJ4" s="265"/>
      <c r="GBK4" s="265"/>
      <c r="GBL4" s="265"/>
      <c r="GBM4" s="265"/>
      <c r="GBN4" s="265"/>
      <c r="GBO4" s="265"/>
      <c r="GBP4" s="265"/>
      <c r="GBQ4" s="265"/>
      <c r="GBR4" s="265"/>
      <c r="GBS4" s="265"/>
      <c r="GBT4" s="265"/>
      <c r="GBU4" s="265"/>
      <c r="GBV4" s="265"/>
      <c r="GBW4" s="265"/>
      <c r="GBX4" s="265"/>
      <c r="GBY4" s="265"/>
      <c r="GBZ4" s="265"/>
      <c r="GCA4" s="265"/>
      <c r="GCB4" s="265"/>
      <c r="GCC4" s="265"/>
      <c r="GCD4" s="265"/>
      <c r="GCE4" s="265"/>
      <c r="GCF4" s="265"/>
      <c r="GCG4" s="265"/>
      <c r="GCH4" s="265"/>
      <c r="GCI4" s="265"/>
      <c r="GCJ4" s="265"/>
      <c r="GCK4" s="265"/>
      <c r="GCL4" s="265"/>
      <c r="GCM4" s="265"/>
      <c r="GCN4" s="265"/>
      <c r="GCO4" s="265"/>
      <c r="GCP4" s="265"/>
      <c r="GCQ4" s="265"/>
      <c r="GCR4" s="265"/>
      <c r="GCS4" s="265"/>
      <c r="GCT4" s="265"/>
      <c r="GCU4" s="265"/>
      <c r="GCV4" s="265"/>
      <c r="GCW4" s="265"/>
      <c r="GCX4" s="265"/>
      <c r="GCY4" s="265"/>
      <c r="GCZ4" s="265"/>
      <c r="GDA4" s="265"/>
      <c r="GDB4" s="265"/>
      <c r="GDC4" s="265"/>
      <c r="GDD4" s="265"/>
      <c r="GDE4" s="265"/>
      <c r="GDF4" s="265"/>
      <c r="GDG4" s="265"/>
      <c r="GDH4" s="265"/>
      <c r="GDI4" s="265"/>
      <c r="GDJ4" s="265"/>
      <c r="GDK4" s="265"/>
      <c r="GDL4" s="265"/>
      <c r="GDM4" s="265"/>
      <c r="GDN4" s="265"/>
      <c r="GDO4" s="265"/>
      <c r="GDP4" s="265"/>
      <c r="GDQ4" s="265"/>
      <c r="GDR4" s="265"/>
      <c r="GDS4" s="265"/>
      <c r="GDT4" s="265"/>
      <c r="GDU4" s="265"/>
      <c r="GDV4" s="265"/>
      <c r="GDW4" s="265"/>
      <c r="GDX4" s="265"/>
      <c r="GDY4" s="265"/>
      <c r="GDZ4" s="265"/>
      <c r="GEA4" s="265"/>
      <c r="GEB4" s="265"/>
      <c r="GEC4" s="265"/>
      <c r="GED4" s="265"/>
      <c r="GEE4" s="265"/>
      <c r="GEF4" s="265"/>
      <c r="GEG4" s="265"/>
      <c r="GEH4" s="265"/>
      <c r="GEI4" s="265"/>
      <c r="GEJ4" s="265"/>
      <c r="GEK4" s="265"/>
      <c r="GEL4" s="265"/>
      <c r="GEM4" s="265"/>
      <c r="GEN4" s="265"/>
      <c r="GEO4" s="265"/>
      <c r="GEP4" s="265"/>
      <c r="GEQ4" s="265"/>
      <c r="GER4" s="265"/>
      <c r="GES4" s="265"/>
      <c r="GET4" s="265"/>
      <c r="GEU4" s="265"/>
      <c r="GEV4" s="265"/>
      <c r="GEW4" s="265"/>
      <c r="GEX4" s="265"/>
      <c r="GEY4" s="265"/>
      <c r="GEZ4" s="265"/>
      <c r="GFA4" s="265"/>
      <c r="GFB4" s="265"/>
      <c r="GFC4" s="265"/>
      <c r="GFD4" s="265"/>
      <c r="GFE4" s="265"/>
      <c r="GFF4" s="265"/>
      <c r="GFG4" s="265"/>
      <c r="GFH4" s="265"/>
      <c r="GFI4" s="265"/>
      <c r="GFJ4" s="265"/>
      <c r="GFK4" s="265"/>
      <c r="GFL4" s="265"/>
      <c r="GFM4" s="265"/>
      <c r="GFN4" s="265"/>
      <c r="GFO4" s="265"/>
      <c r="GFP4" s="265"/>
      <c r="GFQ4" s="265"/>
      <c r="GFR4" s="265"/>
      <c r="GFS4" s="265"/>
      <c r="GFT4" s="265"/>
      <c r="GFU4" s="265"/>
      <c r="GFV4" s="265"/>
      <c r="GFW4" s="265"/>
      <c r="GFX4" s="265"/>
      <c r="GFY4" s="265"/>
      <c r="GFZ4" s="265"/>
      <c r="GGA4" s="265"/>
      <c r="GGB4" s="265"/>
      <c r="GGC4" s="265"/>
      <c r="GGD4" s="265"/>
      <c r="GGE4" s="265"/>
      <c r="GGF4" s="265"/>
      <c r="GGG4" s="265"/>
      <c r="GGH4" s="265"/>
      <c r="GGI4" s="265"/>
      <c r="GGJ4" s="265"/>
      <c r="GGK4" s="265"/>
      <c r="GGL4" s="265"/>
      <c r="GGM4" s="265"/>
      <c r="GGN4" s="265"/>
      <c r="GGO4" s="265"/>
      <c r="GGP4" s="265"/>
      <c r="GGQ4" s="265"/>
      <c r="GGR4" s="265"/>
      <c r="GGS4" s="265"/>
      <c r="GGT4" s="265"/>
      <c r="GGU4" s="265"/>
      <c r="GGV4" s="265"/>
      <c r="GGW4" s="265"/>
      <c r="GGX4" s="265"/>
      <c r="GGY4" s="265"/>
      <c r="GGZ4" s="265"/>
      <c r="GHA4" s="265"/>
      <c r="GHB4" s="265"/>
      <c r="GHC4" s="265"/>
      <c r="GHD4" s="265"/>
      <c r="GHE4" s="265"/>
      <c r="GHF4" s="265"/>
      <c r="GHG4" s="265"/>
      <c r="GHH4" s="265"/>
      <c r="GHI4" s="265"/>
      <c r="GHJ4" s="265"/>
      <c r="GHK4" s="265"/>
      <c r="GHL4" s="265"/>
      <c r="GHM4" s="265"/>
      <c r="GHN4" s="265"/>
      <c r="GHO4" s="265"/>
      <c r="GHP4" s="265"/>
      <c r="GHQ4" s="265"/>
      <c r="GHR4" s="265"/>
      <c r="GHS4" s="265"/>
      <c r="GHT4" s="265"/>
      <c r="GHU4" s="265"/>
      <c r="GHV4" s="265"/>
      <c r="GHW4" s="265"/>
      <c r="GHX4" s="265"/>
      <c r="GHY4" s="265"/>
      <c r="GHZ4" s="265"/>
      <c r="GIA4" s="265"/>
      <c r="GIB4" s="265"/>
      <c r="GIC4" s="265"/>
      <c r="GID4" s="265"/>
      <c r="GIE4" s="265"/>
      <c r="GIF4" s="265"/>
      <c r="GIG4" s="265"/>
      <c r="GIH4" s="265"/>
      <c r="GII4" s="265"/>
      <c r="GIJ4" s="265"/>
      <c r="GIK4" s="265"/>
      <c r="GIL4" s="265"/>
      <c r="GIM4" s="265"/>
      <c r="GIN4" s="265"/>
      <c r="GIO4" s="265"/>
      <c r="GIP4" s="265"/>
      <c r="GIQ4" s="265"/>
      <c r="GIR4" s="265"/>
      <c r="GIS4" s="265"/>
      <c r="GIT4" s="265"/>
      <c r="GIU4" s="265"/>
      <c r="GIV4" s="265"/>
      <c r="GIW4" s="265"/>
      <c r="GIX4" s="265"/>
      <c r="GIY4" s="265"/>
      <c r="GIZ4" s="265"/>
      <c r="GJA4" s="265"/>
      <c r="GJB4" s="265"/>
      <c r="GJC4" s="265"/>
      <c r="GJD4" s="265"/>
      <c r="GJE4" s="265"/>
      <c r="GJF4" s="265"/>
      <c r="GJG4" s="265"/>
      <c r="GJH4" s="265"/>
      <c r="GJI4" s="265"/>
      <c r="GJJ4" s="265"/>
      <c r="GJK4" s="265"/>
      <c r="GJL4" s="265"/>
      <c r="GJM4" s="265"/>
      <c r="GJN4" s="265"/>
      <c r="GJO4" s="265"/>
      <c r="GJP4" s="265"/>
      <c r="GJQ4" s="265"/>
      <c r="GJR4" s="265"/>
      <c r="GJS4" s="265"/>
      <c r="GJT4" s="265"/>
      <c r="GJU4" s="265"/>
      <c r="GJV4" s="265"/>
      <c r="GJW4" s="265"/>
      <c r="GJX4" s="265"/>
      <c r="GJY4" s="265"/>
      <c r="GJZ4" s="265"/>
      <c r="GKA4" s="265"/>
      <c r="GKB4" s="265"/>
      <c r="GKC4" s="265"/>
      <c r="GKD4" s="265"/>
      <c r="GKE4" s="265"/>
      <c r="GKF4" s="265"/>
      <c r="GKG4" s="265"/>
      <c r="GKH4" s="265"/>
      <c r="GKI4" s="265"/>
      <c r="GKJ4" s="265"/>
      <c r="GKK4" s="265"/>
      <c r="GKL4" s="265"/>
      <c r="GKM4" s="265"/>
      <c r="GKN4" s="265"/>
      <c r="GKO4" s="265"/>
      <c r="GKP4" s="265"/>
      <c r="GKQ4" s="265"/>
      <c r="GKR4" s="265"/>
      <c r="GKS4" s="265"/>
      <c r="GKT4" s="265"/>
      <c r="GKU4" s="265"/>
      <c r="GKV4" s="265"/>
      <c r="GKW4" s="265"/>
      <c r="GKX4" s="265"/>
      <c r="GKY4" s="265"/>
      <c r="GKZ4" s="265"/>
      <c r="GLA4" s="265"/>
      <c r="GLB4" s="265"/>
      <c r="GLC4" s="265"/>
      <c r="GLD4" s="265"/>
      <c r="GLE4" s="265"/>
      <c r="GLF4" s="265"/>
      <c r="GLG4" s="265"/>
      <c r="GLH4" s="265"/>
      <c r="GLI4" s="265"/>
      <c r="GLJ4" s="265"/>
      <c r="GLK4" s="265"/>
      <c r="GLL4" s="265"/>
      <c r="GLM4" s="265"/>
      <c r="GLN4" s="265"/>
      <c r="GLO4" s="265"/>
      <c r="GLP4" s="265"/>
      <c r="GLQ4" s="265"/>
      <c r="GLR4" s="265"/>
      <c r="GLS4" s="265"/>
      <c r="GLT4" s="265"/>
      <c r="GLU4" s="265"/>
      <c r="GLV4" s="265"/>
      <c r="GLW4" s="265"/>
      <c r="GLX4" s="265"/>
      <c r="GLY4" s="265"/>
      <c r="GLZ4" s="265"/>
      <c r="GMA4" s="265"/>
      <c r="GMB4" s="265"/>
      <c r="GMC4" s="265"/>
      <c r="GMD4" s="265"/>
      <c r="GME4" s="265"/>
      <c r="GMF4" s="265"/>
      <c r="GMG4" s="265"/>
      <c r="GMH4" s="265"/>
      <c r="GMI4" s="265"/>
      <c r="GMJ4" s="265"/>
      <c r="GMK4" s="265"/>
      <c r="GML4" s="265"/>
      <c r="GMM4" s="265"/>
      <c r="GMN4" s="265"/>
      <c r="GMO4" s="265"/>
      <c r="GMP4" s="265"/>
      <c r="GMQ4" s="265"/>
      <c r="GMR4" s="265"/>
      <c r="GMS4" s="265"/>
      <c r="GMT4" s="265"/>
      <c r="GMU4" s="265"/>
      <c r="GMV4" s="265"/>
      <c r="GMW4" s="265"/>
      <c r="GMX4" s="265"/>
      <c r="GMY4" s="265"/>
      <c r="GMZ4" s="265"/>
      <c r="GNA4" s="265"/>
      <c r="GNB4" s="265"/>
      <c r="GNC4" s="265"/>
      <c r="GND4" s="265"/>
      <c r="GNE4" s="265"/>
      <c r="GNF4" s="265"/>
      <c r="GNG4" s="265"/>
      <c r="GNH4" s="265"/>
      <c r="GNI4" s="265"/>
      <c r="GNJ4" s="265"/>
      <c r="GNK4" s="265"/>
      <c r="GNL4" s="265"/>
      <c r="GNM4" s="265"/>
      <c r="GNN4" s="265"/>
      <c r="GNO4" s="265"/>
      <c r="GNP4" s="265"/>
      <c r="GNQ4" s="265"/>
      <c r="GNR4" s="265"/>
      <c r="GNS4" s="265"/>
      <c r="GNT4" s="265"/>
      <c r="GNU4" s="265"/>
      <c r="GNV4" s="265"/>
      <c r="GNW4" s="265"/>
      <c r="GNX4" s="265"/>
      <c r="GNY4" s="265"/>
      <c r="GNZ4" s="265"/>
      <c r="GOA4" s="265"/>
      <c r="GOB4" s="265"/>
      <c r="GOC4" s="265"/>
      <c r="GOD4" s="265"/>
      <c r="GOE4" s="265"/>
      <c r="GOF4" s="265"/>
      <c r="GOG4" s="265"/>
      <c r="GOH4" s="265"/>
      <c r="GOI4" s="265"/>
      <c r="GOJ4" s="265"/>
      <c r="GOK4" s="265"/>
      <c r="GOL4" s="265"/>
      <c r="GOM4" s="265"/>
      <c r="GON4" s="265"/>
      <c r="GOO4" s="265"/>
      <c r="GOP4" s="265"/>
      <c r="GOQ4" s="265"/>
      <c r="GOR4" s="265"/>
      <c r="GOS4" s="265"/>
      <c r="GOT4" s="265"/>
      <c r="GOU4" s="265"/>
      <c r="GOV4" s="265"/>
      <c r="GOW4" s="265"/>
      <c r="GOX4" s="265"/>
      <c r="GOY4" s="265"/>
      <c r="GOZ4" s="265"/>
      <c r="GPA4" s="265"/>
      <c r="GPB4" s="265"/>
      <c r="GPC4" s="265"/>
      <c r="GPD4" s="265"/>
      <c r="GPE4" s="265"/>
      <c r="GPF4" s="265"/>
      <c r="GPG4" s="265"/>
      <c r="GPH4" s="265"/>
      <c r="GPI4" s="265"/>
      <c r="GPJ4" s="265"/>
      <c r="GPK4" s="265"/>
      <c r="GPL4" s="265"/>
      <c r="GPM4" s="265"/>
      <c r="GPN4" s="265"/>
      <c r="GPO4" s="265"/>
      <c r="GPP4" s="265"/>
      <c r="GPQ4" s="265"/>
      <c r="GPR4" s="265"/>
      <c r="GPS4" s="265"/>
      <c r="GPT4" s="265"/>
      <c r="GPU4" s="265"/>
      <c r="GPV4" s="265"/>
      <c r="GPW4" s="265"/>
      <c r="GPX4" s="265"/>
      <c r="GPY4" s="265"/>
      <c r="GPZ4" s="265"/>
      <c r="GQA4" s="265"/>
      <c r="GQB4" s="265"/>
      <c r="GQC4" s="265"/>
      <c r="GQD4" s="265"/>
      <c r="GQE4" s="265"/>
      <c r="GQF4" s="265"/>
      <c r="GQG4" s="265"/>
      <c r="GQH4" s="265"/>
      <c r="GQI4" s="265"/>
      <c r="GQJ4" s="265"/>
      <c r="GQK4" s="265"/>
      <c r="GQL4" s="265"/>
      <c r="GQM4" s="265"/>
      <c r="GQN4" s="265"/>
      <c r="GQO4" s="265"/>
      <c r="GQP4" s="265"/>
      <c r="GQQ4" s="265"/>
      <c r="GQR4" s="265"/>
      <c r="GQS4" s="265"/>
      <c r="GQT4" s="265"/>
      <c r="GQU4" s="265"/>
      <c r="GQV4" s="265"/>
      <c r="GQW4" s="265"/>
      <c r="GQX4" s="265"/>
      <c r="GQY4" s="265"/>
      <c r="GQZ4" s="265"/>
      <c r="GRA4" s="265"/>
      <c r="GRB4" s="265"/>
      <c r="GRC4" s="265"/>
      <c r="GRD4" s="265"/>
      <c r="GRE4" s="265"/>
      <c r="GRF4" s="265"/>
      <c r="GRG4" s="265"/>
      <c r="GRH4" s="265"/>
      <c r="GRI4" s="265"/>
      <c r="GRJ4" s="265"/>
      <c r="GRK4" s="265"/>
      <c r="GRL4" s="265"/>
      <c r="GRM4" s="265"/>
      <c r="GRN4" s="265"/>
      <c r="GRO4" s="265"/>
      <c r="GRP4" s="265"/>
      <c r="GRQ4" s="265"/>
      <c r="GRR4" s="265"/>
      <c r="GRS4" s="265"/>
      <c r="GRT4" s="265"/>
      <c r="GRU4" s="265"/>
      <c r="GRV4" s="265"/>
      <c r="GRW4" s="265"/>
      <c r="GRX4" s="265"/>
      <c r="GRY4" s="265"/>
      <c r="GRZ4" s="265"/>
      <c r="GSA4" s="265"/>
      <c r="GSB4" s="265"/>
      <c r="GSC4" s="265"/>
      <c r="GSD4" s="265"/>
      <c r="GSE4" s="265"/>
      <c r="GSF4" s="265"/>
      <c r="GSG4" s="265"/>
      <c r="GSH4" s="265"/>
      <c r="GSI4" s="265"/>
      <c r="GSJ4" s="265"/>
      <c r="GSK4" s="265"/>
      <c r="GSL4" s="265"/>
      <c r="GSM4" s="265"/>
      <c r="GSN4" s="265"/>
      <c r="GSO4" s="265"/>
      <c r="GSP4" s="265"/>
      <c r="GSQ4" s="265"/>
      <c r="GSR4" s="265"/>
      <c r="GSS4" s="265"/>
      <c r="GST4" s="265"/>
      <c r="GSU4" s="265"/>
      <c r="GSV4" s="265"/>
      <c r="GSW4" s="265"/>
      <c r="GSX4" s="265"/>
      <c r="GSY4" s="265"/>
      <c r="GSZ4" s="265"/>
      <c r="GTA4" s="265"/>
      <c r="GTB4" s="265"/>
      <c r="GTC4" s="265"/>
      <c r="GTD4" s="265"/>
      <c r="GTE4" s="265"/>
      <c r="GTF4" s="265"/>
      <c r="GTG4" s="265"/>
      <c r="GTH4" s="265"/>
      <c r="GTI4" s="265"/>
      <c r="GTJ4" s="265"/>
      <c r="GTK4" s="265"/>
      <c r="GTL4" s="265"/>
      <c r="GTM4" s="265"/>
      <c r="GTN4" s="265"/>
      <c r="GTO4" s="265"/>
      <c r="GTP4" s="265"/>
      <c r="GTQ4" s="265"/>
      <c r="GTR4" s="265"/>
      <c r="GTS4" s="265"/>
      <c r="GTT4" s="265"/>
      <c r="GTU4" s="265"/>
      <c r="GTV4" s="265"/>
      <c r="GTW4" s="265"/>
      <c r="GTX4" s="265"/>
      <c r="GTY4" s="265"/>
      <c r="GTZ4" s="265"/>
      <c r="GUA4" s="265"/>
      <c r="GUB4" s="265"/>
      <c r="GUC4" s="265"/>
      <c r="GUD4" s="265"/>
      <c r="GUE4" s="265"/>
      <c r="GUF4" s="265"/>
      <c r="GUG4" s="265"/>
      <c r="GUH4" s="265"/>
      <c r="GUI4" s="265"/>
      <c r="GUJ4" s="265"/>
      <c r="GUK4" s="265"/>
      <c r="GUL4" s="265"/>
      <c r="GUM4" s="265"/>
      <c r="GUN4" s="265"/>
      <c r="GUO4" s="265"/>
      <c r="GUP4" s="265"/>
      <c r="GUQ4" s="265"/>
      <c r="GUR4" s="265"/>
      <c r="GUS4" s="265"/>
      <c r="GUT4" s="265"/>
      <c r="GUU4" s="265"/>
      <c r="GUV4" s="265"/>
      <c r="GUW4" s="265"/>
      <c r="GUX4" s="265"/>
      <c r="GUY4" s="265"/>
      <c r="GUZ4" s="265"/>
      <c r="GVA4" s="265"/>
      <c r="GVB4" s="265"/>
      <c r="GVC4" s="265"/>
      <c r="GVD4" s="265"/>
      <c r="GVE4" s="265"/>
      <c r="GVF4" s="265"/>
      <c r="GVG4" s="265"/>
      <c r="GVH4" s="265"/>
      <c r="GVI4" s="265"/>
      <c r="GVJ4" s="265"/>
      <c r="GVK4" s="265"/>
      <c r="GVL4" s="265"/>
      <c r="GVM4" s="265"/>
      <c r="GVN4" s="265"/>
      <c r="GVO4" s="265"/>
      <c r="GVP4" s="265"/>
      <c r="GVQ4" s="265"/>
      <c r="GVR4" s="265"/>
      <c r="GVS4" s="265"/>
      <c r="GVT4" s="265"/>
      <c r="GVU4" s="265"/>
      <c r="GVV4" s="265"/>
      <c r="GVW4" s="265"/>
      <c r="GVX4" s="265"/>
      <c r="GVY4" s="265"/>
      <c r="GVZ4" s="265"/>
      <c r="GWA4" s="265"/>
      <c r="GWB4" s="265"/>
      <c r="GWC4" s="265"/>
      <c r="GWD4" s="265"/>
      <c r="GWE4" s="265"/>
      <c r="GWF4" s="265"/>
      <c r="GWG4" s="265"/>
      <c r="GWH4" s="265"/>
      <c r="GWI4" s="265"/>
      <c r="GWJ4" s="265"/>
      <c r="GWK4" s="265"/>
      <c r="GWL4" s="265"/>
      <c r="GWM4" s="265"/>
      <c r="GWN4" s="265"/>
      <c r="GWO4" s="265"/>
      <c r="GWP4" s="265"/>
      <c r="GWQ4" s="265"/>
      <c r="GWR4" s="265"/>
      <c r="GWS4" s="265"/>
      <c r="GWT4" s="265"/>
      <c r="GWU4" s="265"/>
      <c r="GWV4" s="265"/>
      <c r="GWW4" s="265"/>
      <c r="GWX4" s="265"/>
      <c r="GWY4" s="265"/>
      <c r="GWZ4" s="265"/>
      <c r="GXA4" s="265"/>
      <c r="GXB4" s="265"/>
      <c r="GXC4" s="265"/>
      <c r="GXD4" s="265"/>
      <c r="GXE4" s="265"/>
      <c r="GXF4" s="265"/>
      <c r="GXG4" s="265"/>
      <c r="GXH4" s="265"/>
      <c r="GXI4" s="265"/>
      <c r="GXJ4" s="265"/>
      <c r="GXK4" s="265"/>
      <c r="GXL4" s="265"/>
      <c r="GXM4" s="265"/>
      <c r="GXN4" s="265"/>
      <c r="GXO4" s="265"/>
      <c r="GXP4" s="265"/>
      <c r="GXQ4" s="265"/>
      <c r="GXR4" s="265"/>
      <c r="GXS4" s="265"/>
      <c r="GXT4" s="265"/>
      <c r="GXU4" s="265"/>
      <c r="GXV4" s="265"/>
      <c r="GXW4" s="265"/>
      <c r="GXX4" s="265"/>
      <c r="GXY4" s="265"/>
      <c r="GXZ4" s="265"/>
      <c r="GYA4" s="265"/>
      <c r="GYB4" s="265"/>
      <c r="GYC4" s="265"/>
      <c r="GYD4" s="265"/>
      <c r="GYE4" s="265"/>
      <c r="GYF4" s="265"/>
      <c r="GYG4" s="265"/>
      <c r="GYH4" s="265"/>
      <c r="GYI4" s="265"/>
      <c r="GYJ4" s="265"/>
      <c r="GYK4" s="265"/>
      <c r="GYL4" s="265"/>
      <c r="GYM4" s="265"/>
      <c r="GYN4" s="265"/>
      <c r="GYO4" s="265"/>
      <c r="GYP4" s="265"/>
      <c r="GYQ4" s="265"/>
      <c r="GYR4" s="265"/>
      <c r="GYS4" s="265"/>
      <c r="GYT4" s="265"/>
      <c r="GYU4" s="265"/>
      <c r="GYV4" s="265"/>
      <c r="GYW4" s="265"/>
      <c r="GYX4" s="265"/>
      <c r="GYY4" s="265"/>
      <c r="GYZ4" s="265"/>
      <c r="GZA4" s="265"/>
      <c r="GZB4" s="265"/>
      <c r="GZC4" s="265"/>
      <c r="GZD4" s="265"/>
      <c r="GZE4" s="265"/>
      <c r="GZF4" s="265"/>
      <c r="GZG4" s="265"/>
      <c r="GZH4" s="265"/>
      <c r="GZI4" s="265"/>
      <c r="GZJ4" s="265"/>
      <c r="GZK4" s="265"/>
      <c r="GZL4" s="265"/>
      <c r="GZM4" s="265"/>
      <c r="GZN4" s="265"/>
      <c r="GZO4" s="265"/>
      <c r="GZP4" s="265"/>
      <c r="GZQ4" s="265"/>
      <c r="GZR4" s="265"/>
      <c r="GZS4" s="265"/>
      <c r="GZT4" s="265"/>
      <c r="GZU4" s="265"/>
      <c r="GZV4" s="265"/>
      <c r="GZW4" s="265"/>
      <c r="GZX4" s="265"/>
      <c r="GZY4" s="265"/>
      <c r="GZZ4" s="265"/>
      <c r="HAA4" s="265"/>
      <c r="HAB4" s="265"/>
      <c r="HAC4" s="265"/>
      <c r="HAD4" s="265"/>
      <c r="HAE4" s="265"/>
      <c r="HAF4" s="265"/>
      <c r="HAG4" s="265"/>
      <c r="HAH4" s="265"/>
      <c r="HAI4" s="265"/>
      <c r="HAJ4" s="265"/>
      <c r="HAK4" s="265"/>
      <c r="HAL4" s="265"/>
      <c r="HAM4" s="265"/>
      <c r="HAN4" s="265"/>
      <c r="HAO4" s="265"/>
      <c r="HAP4" s="265"/>
      <c r="HAQ4" s="265"/>
      <c r="HAR4" s="265"/>
      <c r="HAS4" s="265"/>
      <c r="HAT4" s="265"/>
      <c r="HAU4" s="265"/>
      <c r="HAV4" s="265"/>
      <c r="HAW4" s="265"/>
      <c r="HAX4" s="265"/>
      <c r="HAY4" s="265"/>
      <c r="HAZ4" s="265"/>
      <c r="HBA4" s="265"/>
      <c r="HBB4" s="265"/>
      <c r="HBC4" s="265"/>
      <c r="HBD4" s="265"/>
      <c r="HBE4" s="265"/>
      <c r="HBF4" s="265"/>
      <c r="HBG4" s="265"/>
      <c r="HBH4" s="265"/>
      <c r="HBI4" s="265"/>
      <c r="HBJ4" s="265"/>
      <c r="HBK4" s="265"/>
      <c r="HBL4" s="265"/>
      <c r="HBM4" s="265"/>
      <c r="HBN4" s="265"/>
      <c r="HBO4" s="265"/>
      <c r="HBP4" s="265"/>
      <c r="HBQ4" s="265"/>
      <c r="HBR4" s="265"/>
      <c r="HBS4" s="265"/>
      <c r="HBT4" s="265"/>
      <c r="HBU4" s="265"/>
      <c r="HBV4" s="265"/>
      <c r="HBW4" s="265"/>
      <c r="HBX4" s="265"/>
      <c r="HBY4" s="265"/>
      <c r="HBZ4" s="265"/>
      <c r="HCA4" s="265"/>
      <c r="HCB4" s="265"/>
      <c r="HCC4" s="265"/>
      <c r="HCD4" s="265"/>
      <c r="HCE4" s="265"/>
      <c r="HCF4" s="265"/>
      <c r="HCG4" s="265"/>
      <c r="HCH4" s="265"/>
      <c r="HCI4" s="265"/>
      <c r="HCJ4" s="265"/>
      <c r="HCK4" s="265"/>
      <c r="HCL4" s="265"/>
      <c r="HCM4" s="265"/>
      <c r="HCN4" s="265"/>
      <c r="HCO4" s="265"/>
      <c r="HCP4" s="265"/>
      <c r="HCQ4" s="265"/>
      <c r="HCR4" s="265"/>
      <c r="HCS4" s="265"/>
      <c r="HCT4" s="265"/>
      <c r="HCU4" s="265"/>
      <c r="HCV4" s="265"/>
      <c r="HCW4" s="265"/>
      <c r="HCX4" s="265"/>
      <c r="HCY4" s="265"/>
      <c r="HCZ4" s="265"/>
      <c r="HDA4" s="265"/>
      <c r="HDB4" s="265"/>
      <c r="HDC4" s="265"/>
      <c r="HDD4" s="265"/>
      <c r="HDE4" s="265"/>
      <c r="HDF4" s="265"/>
      <c r="HDG4" s="265"/>
      <c r="HDH4" s="265"/>
      <c r="HDI4" s="265"/>
      <c r="HDJ4" s="265"/>
      <c r="HDK4" s="265"/>
      <c r="HDL4" s="265"/>
      <c r="HDM4" s="265"/>
      <c r="HDN4" s="265"/>
      <c r="HDO4" s="265"/>
      <c r="HDP4" s="265"/>
      <c r="HDQ4" s="265"/>
      <c r="HDR4" s="265"/>
      <c r="HDS4" s="265"/>
      <c r="HDT4" s="265"/>
      <c r="HDU4" s="265"/>
      <c r="HDV4" s="265"/>
      <c r="HDW4" s="265"/>
      <c r="HDX4" s="265"/>
      <c r="HDY4" s="265"/>
      <c r="HDZ4" s="265"/>
      <c r="HEA4" s="265"/>
      <c r="HEB4" s="265"/>
      <c r="HEC4" s="265"/>
      <c r="HED4" s="265"/>
      <c r="HEE4" s="265"/>
      <c r="HEF4" s="265"/>
      <c r="HEG4" s="265"/>
      <c r="HEH4" s="265"/>
      <c r="HEI4" s="265"/>
      <c r="HEJ4" s="265"/>
      <c r="HEK4" s="265"/>
      <c r="HEL4" s="265"/>
      <c r="HEM4" s="265"/>
      <c r="HEN4" s="265"/>
      <c r="HEO4" s="265"/>
      <c r="HEP4" s="265"/>
      <c r="HEQ4" s="265"/>
      <c r="HER4" s="265"/>
      <c r="HES4" s="265"/>
      <c r="HET4" s="265"/>
      <c r="HEU4" s="265"/>
      <c r="HEV4" s="265"/>
      <c r="HEW4" s="265"/>
      <c r="HEX4" s="265"/>
      <c r="HEY4" s="265"/>
      <c r="HEZ4" s="265"/>
      <c r="HFA4" s="265"/>
      <c r="HFB4" s="265"/>
      <c r="HFC4" s="265"/>
      <c r="HFD4" s="265"/>
      <c r="HFE4" s="265"/>
      <c r="HFF4" s="265"/>
      <c r="HFG4" s="265"/>
      <c r="HFH4" s="265"/>
      <c r="HFI4" s="265"/>
      <c r="HFJ4" s="265"/>
      <c r="HFK4" s="265"/>
      <c r="HFL4" s="265"/>
      <c r="HFM4" s="265"/>
      <c r="HFN4" s="265"/>
      <c r="HFO4" s="265"/>
      <c r="HFP4" s="265"/>
      <c r="HFQ4" s="265"/>
      <c r="HFR4" s="265"/>
      <c r="HFS4" s="265"/>
      <c r="HFT4" s="265"/>
      <c r="HFU4" s="265"/>
      <c r="HFV4" s="265"/>
      <c r="HFW4" s="265"/>
      <c r="HFX4" s="265"/>
      <c r="HFY4" s="265"/>
      <c r="HFZ4" s="265"/>
      <c r="HGA4" s="265"/>
      <c r="HGB4" s="265"/>
      <c r="HGC4" s="265"/>
      <c r="HGD4" s="265"/>
      <c r="HGE4" s="265"/>
      <c r="HGF4" s="265"/>
      <c r="HGG4" s="265"/>
      <c r="HGH4" s="265"/>
      <c r="HGI4" s="265"/>
      <c r="HGJ4" s="265"/>
      <c r="HGK4" s="265"/>
      <c r="HGL4" s="265"/>
      <c r="HGM4" s="265"/>
      <c r="HGN4" s="265"/>
      <c r="HGO4" s="265"/>
      <c r="HGP4" s="265"/>
      <c r="HGQ4" s="265"/>
      <c r="HGR4" s="265"/>
      <c r="HGS4" s="265"/>
      <c r="HGT4" s="265"/>
      <c r="HGU4" s="265"/>
      <c r="HGV4" s="265"/>
      <c r="HGW4" s="265"/>
      <c r="HGX4" s="265"/>
      <c r="HGY4" s="265"/>
      <c r="HGZ4" s="265"/>
      <c r="HHA4" s="265"/>
      <c r="HHB4" s="265"/>
      <c r="HHC4" s="265"/>
      <c r="HHD4" s="265"/>
      <c r="HHE4" s="265"/>
      <c r="HHF4" s="265"/>
      <c r="HHG4" s="265"/>
      <c r="HHH4" s="265"/>
      <c r="HHI4" s="265"/>
      <c r="HHJ4" s="265"/>
      <c r="HHK4" s="265"/>
      <c r="HHL4" s="265"/>
      <c r="HHM4" s="265"/>
      <c r="HHN4" s="265"/>
      <c r="HHO4" s="265"/>
      <c r="HHP4" s="265"/>
      <c r="HHQ4" s="265"/>
      <c r="HHR4" s="265"/>
      <c r="HHS4" s="265"/>
      <c r="HHT4" s="265"/>
      <c r="HHU4" s="265"/>
      <c r="HHV4" s="265"/>
      <c r="HHW4" s="265"/>
      <c r="HHX4" s="265"/>
      <c r="HHY4" s="265"/>
      <c r="HHZ4" s="265"/>
      <c r="HIA4" s="265"/>
      <c r="HIB4" s="265"/>
      <c r="HIC4" s="265"/>
      <c r="HID4" s="265"/>
      <c r="HIE4" s="265"/>
      <c r="HIF4" s="265"/>
      <c r="HIG4" s="265"/>
      <c r="HIH4" s="265"/>
      <c r="HII4" s="265"/>
      <c r="HIJ4" s="265"/>
      <c r="HIK4" s="265"/>
      <c r="HIL4" s="265"/>
      <c r="HIM4" s="265"/>
      <c r="HIN4" s="265"/>
      <c r="HIO4" s="265"/>
      <c r="HIP4" s="265"/>
      <c r="HIQ4" s="265"/>
      <c r="HIR4" s="265"/>
      <c r="HIS4" s="265"/>
      <c r="HIT4" s="265"/>
      <c r="HIU4" s="265"/>
      <c r="HIV4" s="265"/>
      <c r="HIW4" s="265"/>
      <c r="HIX4" s="265"/>
      <c r="HIY4" s="265"/>
      <c r="HIZ4" s="265"/>
      <c r="HJA4" s="265"/>
      <c r="HJB4" s="265"/>
      <c r="HJC4" s="265"/>
      <c r="HJD4" s="265"/>
      <c r="HJE4" s="265"/>
      <c r="HJF4" s="265"/>
      <c r="HJG4" s="265"/>
      <c r="HJH4" s="265"/>
      <c r="HJI4" s="265"/>
      <c r="HJJ4" s="265"/>
      <c r="HJK4" s="265"/>
      <c r="HJL4" s="265"/>
      <c r="HJM4" s="265"/>
      <c r="HJN4" s="265"/>
      <c r="HJO4" s="265"/>
      <c r="HJP4" s="265"/>
      <c r="HJQ4" s="265"/>
      <c r="HJR4" s="265"/>
      <c r="HJS4" s="265"/>
      <c r="HJT4" s="265"/>
      <c r="HJU4" s="265"/>
      <c r="HJV4" s="265"/>
      <c r="HJW4" s="265"/>
      <c r="HJX4" s="265"/>
      <c r="HJY4" s="265"/>
      <c r="HJZ4" s="265"/>
      <c r="HKA4" s="265"/>
      <c r="HKB4" s="265"/>
      <c r="HKC4" s="265"/>
      <c r="HKD4" s="265"/>
      <c r="HKE4" s="265"/>
      <c r="HKF4" s="265"/>
      <c r="HKG4" s="265"/>
      <c r="HKH4" s="265"/>
      <c r="HKI4" s="265"/>
      <c r="HKJ4" s="265"/>
      <c r="HKK4" s="265"/>
      <c r="HKL4" s="265"/>
      <c r="HKM4" s="265"/>
      <c r="HKN4" s="265"/>
      <c r="HKO4" s="265"/>
      <c r="HKP4" s="265"/>
      <c r="HKQ4" s="265"/>
      <c r="HKR4" s="265"/>
      <c r="HKS4" s="265"/>
      <c r="HKT4" s="265"/>
      <c r="HKU4" s="265"/>
      <c r="HKV4" s="265"/>
      <c r="HKW4" s="265"/>
      <c r="HKX4" s="265"/>
      <c r="HKY4" s="265"/>
      <c r="HKZ4" s="265"/>
      <c r="HLA4" s="265"/>
      <c r="HLB4" s="265"/>
      <c r="HLC4" s="265"/>
      <c r="HLD4" s="265"/>
      <c r="HLE4" s="265"/>
      <c r="HLF4" s="265"/>
      <c r="HLG4" s="265"/>
      <c r="HLH4" s="265"/>
      <c r="HLI4" s="265"/>
      <c r="HLJ4" s="265"/>
      <c r="HLK4" s="265"/>
      <c r="HLL4" s="265"/>
      <c r="HLM4" s="265"/>
      <c r="HLN4" s="265"/>
      <c r="HLO4" s="265"/>
      <c r="HLP4" s="265"/>
      <c r="HLQ4" s="265"/>
      <c r="HLR4" s="265"/>
      <c r="HLS4" s="265"/>
      <c r="HLT4" s="265"/>
      <c r="HLU4" s="265"/>
      <c r="HLV4" s="265"/>
      <c r="HLW4" s="265"/>
      <c r="HLX4" s="265"/>
      <c r="HLY4" s="265"/>
      <c r="HLZ4" s="265"/>
      <c r="HMA4" s="265"/>
      <c r="HMB4" s="265"/>
      <c r="HMC4" s="265"/>
      <c r="HMD4" s="265"/>
      <c r="HME4" s="265"/>
      <c r="HMF4" s="265"/>
      <c r="HMG4" s="265"/>
      <c r="HMH4" s="265"/>
      <c r="HMI4" s="265"/>
      <c r="HMJ4" s="265"/>
      <c r="HMK4" s="265"/>
      <c r="HML4" s="265"/>
      <c r="HMM4" s="265"/>
      <c r="HMN4" s="265"/>
      <c r="HMO4" s="265"/>
      <c r="HMP4" s="265"/>
      <c r="HMQ4" s="265"/>
      <c r="HMR4" s="265"/>
      <c r="HMS4" s="265"/>
      <c r="HMT4" s="265"/>
      <c r="HMU4" s="265"/>
      <c r="HMV4" s="265"/>
      <c r="HMW4" s="265"/>
      <c r="HMX4" s="265"/>
      <c r="HMY4" s="265"/>
      <c r="HMZ4" s="265"/>
      <c r="HNA4" s="265"/>
      <c r="HNB4" s="265"/>
      <c r="HNC4" s="265"/>
      <c r="HND4" s="265"/>
      <c r="HNE4" s="265"/>
      <c r="HNF4" s="265"/>
      <c r="HNG4" s="265"/>
      <c r="HNH4" s="265"/>
      <c r="HNI4" s="265"/>
      <c r="HNJ4" s="265"/>
      <c r="HNK4" s="265"/>
      <c r="HNL4" s="265"/>
      <c r="HNM4" s="265"/>
      <c r="HNN4" s="265"/>
      <c r="HNO4" s="265"/>
      <c r="HNP4" s="265"/>
      <c r="HNQ4" s="265"/>
      <c r="HNR4" s="265"/>
      <c r="HNS4" s="265"/>
      <c r="HNT4" s="265"/>
      <c r="HNU4" s="265"/>
      <c r="HNV4" s="265"/>
      <c r="HNW4" s="265"/>
      <c r="HNX4" s="265"/>
      <c r="HNY4" s="265"/>
      <c r="HNZ4" s="265"/>
      <c r="HOA4" s="265"/>
      <c r="HOB4" s="265"/>
      <c r="HOC4" s="265"/>
      <c r="HOD4" s="265"/>
      <c r="HOE4" s="265"/>
      <c r="HOF4" s="265"/>
      <c r="HOG4" s="265"/>
      <c r="HOH4" s="265"/>
      <c r="HOI4" s="265"/>
      <c r="HOJ4" s="265"/>
      <c r="HOK4" s="265"/>
      <c r="HOL4" s="265"/>
      <c r="HOM4" s="265"/>
      <c r="HON4" s="265"/>
      <c r="HOO4" s="265"/>
      <c r="HOP4" s="265"/>
      <c r="HOQ4" s="265"/>
      <c r="HOR4" s="265"/>
      <c r="HOS4" s="265"/>
      <c r="HOT4" s="265"/>
      <c r="HOU4" s="265"/>
      <c r="HOV4" s="265"/>
      <c r="HOW4" s="265"/>
      <c r="HOX4" s="265"/>
      <c r="HOY4" s="265"/>
      <c r="HOZ4" s="265"/>
      <c r="HPA4" s="265"/>
      <c r="HPB4" s="265"/>
      <c r="HPC4" s="265"/>
      <c r="HPD4" s="265"/>
      <c r="HPE4" s="265"/>
      <c r="HPF4" s="265"/>
      <c r="HPG4" s="265"/>
      <c r="HPH4" s="265"/>
      <c r="HPI4" s="265"/>
      <c r="HPJ4" s="265"/>
      <c r="HPK4" s="265"/>
      <c r="HPL4" s="265"/>
      <c r="HPM4" s="265"/>
      <c r="HPN4" s="265"/>
      <c r="HPO4" s="265"/>
      <c r="HPP4" s="265"/>
      <c r="HPQ4" s="265"/>
      <c r="HPR4" s="265"/>
      <c r="HPS4" s="265"/>
      <c r="HPT4" s="265"/>
      <c r="HPU4" s="265"/>
      <c r="HPV4" s="265"/>
      <c r="HPW4" s="265"/>
      <c r="HPX4" s="265"/>
      <c r="HPY4" s="265"/>
      <c r="HPZ4" s="265"/>
      <c r="HQA4" s="265"/>
      <c r="HQB4" s="265"/>
      <c r="HQC4" s="265"/>
      <c r="HQD4" s="265"/>
      <c r="HQE4" s="265"/>
      <c r="HQF4" s="265"/>
      <c r="HQG4" s="265"/>
      <c r="HQH4" s="265"/>
      <c r="HQI4" s="265"/>
      <c r="HQJ4" s="265"/>
      <c r="HQK4" s="265"/>
      <c r="HQL4" s="265"/>
      <c r="HQM4" s="265"/>
      <c r="HQN4" s="265"/>
      <c r="HQO4" s="265"/>
      <c r="HQP4" s="265"/>
      <c r="HQQ4" s="265"/>
      <c r="HQR4" s="265"/>
      <c r="HQS4" s="265"/>
      <c r="HQT4" s="265"/>
      <c r="HQU4" s="265"/>
      <c r="HQV4" s="265"/>
      <c r="HQW4" s="265"/>
      <c r="HQX4" s="265"/>
      <c r="HQY4" s="265"/>
      <c r="HQZ4" s="265"/>
      <c r="HRA4" s="265"/>
      <c r="HRB4" s="265"/>
      <c r="HRC4" s="265"/>
      <c r="HRD4" s="265"/>
      <c r="HRE4" s="265"/>
      <c r="HRF4" s="265"/>
      <c r="HRG4" s="265"/>
      <c r="HRH4" s="265"/>
      <c r="HRI4" s="265"/>
      <c r="HRJ4" s="265"/>
      <c r="HRK4" s="265"/>
      <c r="HRL4" s="265"/>
      <c r="HRM4" s="265"/>
      <c r="HRN4" s="265"/>
      <c r="HRO4" s="265"/>
      <c r="HRP4" s="265"/>
      <c r="HRQ4" s="265"/>
      <c r="HRR4" s="265"/>
      <c r="HRS4" s="265"/>
      <c r="HRT4" s="265"/>
      <c r="HRU4" s="265"/>
      <c r="HRV4" s="265"/>
      <c r="HRW4" s="265"/>
      <c r="HRX4" s="265"/>
      <c r="HRY4" s="265"/>
      <c r="HRZ4" s="265"/>
      <c r="HSA4" s="265"/>
      <c r="HSB4" s="265"/>
      <c r="HSC4" s="265"/>
      <c r="HSD4" s="265"/>
      <c r="HSE4" s="265"/>
      <c r="HSF4" s="265"/>
      <c r="HSG4" s="265"/>
      <c r="HSH4" s="265"/>
      <c r="HSI4" s="265"/>
      <c r="HSJ4" s="265"/>
      <c r="HSK4" s="265"/>
      <c r="HSL4" s="265"/>
      <c r="HSM4" s="265"/>
      <c r="HSN4" s="265"/>
      <c r="HSO4" s="265"/>
      <c r="HSP4" s="265"/>
      <c r="HSQ4" s="265"/>
      <c r="HSR4" s="265"/>
      <c r="HSS4" s="265"/>
      <c r="HST4" s="265"/>
      <c r="HSU4" s="265"/>
      <c r="HSV4" s="265"/>
      <c r="HSW4" s="265"/>
      <c r="HSX4" s="265"/>
      <c r="HSY4" s="265"/>
      <c r="HSZ4" s="265"/>
      <c r="HTA4" s="265"/>
      <c r="HTB4" s="265"/>
      <c r="HTC4" s="265"/>
      <c r="HTD4" s="265"/>
      <c r="HTE4" s="265"/>
      <c r="HTF4" s="265"/>
      <c r="HTG4" s="265"/>
      <c r="HTH4" s="265"/>
      <c r="HTI4" s="265"/>
      <c r="HTJ4" s="265"/>
      <c r="HTK4" s="265"/>
      <c r="HTL4" s="265"/>
      <c r="HTM4" s="265"/>
      <c r="HTN4" s="265"/>
      <c r="HTO4" s="265"/>
      <c r="HTP4" s="265"/>
      <c r="HTQ4" s="265"/>
      <c r="HTR4" s="265"/>
      <c r="HTS4" s="265"/>
      <c r="HTT4" s="265"/>
      <c r="HTU4" s="265"/>
      <c r="HTV4" s="265"/>
      <c r="HTW4" s="265"/>
      <c r="HTX4" s="265"/>
      <c r="HTY4" s="265"/>
      <c r="HTZ4" s="265"/>
      <c r="HUA4" s="265"/>
      <c r="HUB4" s="265"/>
      <c r="HUC4" s="265"/>
      <c r="HUD4" s="265"/>
      <c r="HUE4" s="265"/>
      <c r="HUF4" s="265"/>
      <c r="HUG4" s="265"/>
      <c r="HUH4" s="265"/>
      <c r="HUI4" s="265"/>
      <c r="HUJ4" s="265"/>
      <c r="HUK4" s="265"/>
      <c r="HUL4" s="265"/>
      <c r="HUM4" s="265"/>
      <c r="HUN4" s="265"/>
      <c r="HUO4" s="265"/>
      <c r="HUP4" s="265"/>
      <c r="HUQ4" s="265"/>
      <c r="HUR4" s="265"/>
      <c r="HUS4" s="265"/>
      <c r="HUT4" s="265"/>
      <c r="HUU4" s="265"/>
      <c r="HUV4" s="265"/>
      <c r="HUW4" s="265"/>
      <c r="HUX4" s="265"/>
      <c r="HUY4" s="265"/>
      <c r="HUZ4" s="265"/>
      <c r="HVA4" s="265"/>
      <c r="HVB4" s="265"/>
      <c r="HVC4" s="265"/>
      <c r="HVD4" s="265"/>
      <c r="HVE4" s="265"/>
      <c r="HVF4" s="265"/>
      <c r="HVG4" s="265"/>
      <c r="HVH4" s="265"/>
      <c r="HVI4" s="265"/>
      <c r="HVJ4" s="265"/>
      <c r="HVK4" s="265"/>
      <c r="HVL4" s="265"/>
      <c r="HVM4" s="265"/>
      <c r="HVN4" s="265"/>
      <c r="HVO4" s="265"/>
      <c r="HVP4" s="265"/>
      <c r="HVQ4" s="265"/>
      <c r="HVR4" s="265"/>
      <c r="HVS4" s="265"/>
      <c r="HVT4" s="265"/>
      <c r="HVU4" s="265"/>
      <c r="HVV4" s="265"/>
      <c r="HVW4" s="265"/>
      <c r="HVX4" s="265"/>
      <c r="HVY4" s="265"/>
      <c r="HVZ4" s="265"/>
      <c r="HWA4" s="265"/>
      <c r="HWB4" s="265"/>
      <c r="HWC4" s="265"/>
      <c r="HWD4" s="265"/>
      <c r="HWE4" s="265"/>
      <c r="HWF4" s="265"/>
      <c r="HWG4" s="265"/>
      <c r="HWH4" s="265"/>
      <c r="HWI4" s="265"/>
      <c r="HWJ4" s="265"/>
      <c r="HWK4" s="265"/>
      <c r="HWL4" s="265"/>
      <c r="HWM4" s="265"/>
      <c r="HWN4" s="265"/>
      <c r="HWO4" s="265"/>
      <c r="HWP4" s="265"/>
      <c r="HWQ4" s="265"/>
      <c r="HWR4" s="265"/>
      <c r="HWS4" s="265"/>
      <c r="HWT4" s="265"/>
      <c r="HWU4" s="265"/>
      <c r="HWV4" s="265"/>
      <c r="HWW4" s="265"/>
      <c r="HWX4" s="265"/>
      <c r="HWY4" s="265"/>
      <c r="HWZ4" s="265"/>
      <c r="HXA4" s="265"/>
      <c r="HXB4" s="265"/>
      <c r="HXC4" s="265"/>
      <c r="HXD4" s="265"/>
      <c r="HXE4" s="265"/>
      <c r="HXF4" s="265"/>
      <c r="HXG4" s="265"/>
      <c r="HXH4" s="265"/>
      <c r="HXI4" s="265"/>
      <c r="HXJ4" s="265"/>
      <c r="HXK4" s="265"/>
      <c r="HXL4" s="265"/>
      <c r="HXM4" s="265"/>
      <c r="HXN4" s="265"/>
      <c r="HXO4" s="265"/>
      <c r="HXP4" s="265"/>
      <c r="HXQ4" s="265"/>
      <c r="HXR4" s="265"/>
      <c r="HXS4" s="265"/>
      <c r="HXT4" s="265"/>
      <c r="HXU4" s="265"/>
      <c r="HXV4" s="265"/>
      <c r="HXW4" s="265"/>
      <c r="HXX4" s="265"/>
      <c r="HXY4" s="265"/>
      <c r="HXZ4" s="265"/>
      <c r="HYA4" s="265"/>
      <c r="HYB4" s="265"/>
      <c r="HYC4" s="265"/>
      <c r="HYD4" s="265"/>
      <c r="HYE4" s="265"/>
      <c r="HYF4" s="265"/>
      <c r="HYG4" s="265"/>
      <c r="HYH4" s="265"/>
      <c r="HYI4" s="265"/>
      <c r="HYJ4" s="265"/>
      <c r="HYK4" s="265"/>
      <c r="HYL4" s="265"/>
      <c r="HYM4" s="265"/>
      <c r="HYN4" s="265"/>
      <c r="HYO4" s="265"/>
      <c r="HYP4" s="265"/>
      <c r="HYQ4" s="265"/>
      <c r="HYR4" s="265"/>
      <c r="HYS4" s="265"/>
      <c r="HYT4" s="265"/>
      <c r="HYU4" s="265"/>
      <c r="HYV4" s="265"/>
      <c r="HYW4" s="265"/>
      <c r="HYX4" s="265"/>
      <c r="HYY4" s="265"/>
      <c r="HYZ4" s="265"/>
      <c r="HZA4" s="265"/>
      <c r="HZB4" s="265"/>
      <c r="HZC4" s="265"/>
      <c r="HZD4" s="265"/>
      <c r="HZE4" s="265"/>
      <c r="HZF4" s="265"/>
      <c r="HZG4" s="265"/>
      <c r="HZH4" s="265"/>
      <c r="HZI4" s="265"/>
      <c r="HZJ4" s="265"/>
      <c r="HZK4" s="265"/>
      <c r="HZL4" s="265"/>
      <c r="HZM4" s="265"/>
      <c r="HZN4" s="265"/>
      <c r="HZO4" s="265"/>
      <c r="HZP4" s="265"/>
      <c r="HZQ4" s="265"/>
      <c r="HZR4" s="265"/>
      <c r="HZS4" s="265"/>
      <c r="HZT4" s="265"/>
      <c r="HZU4" s="265"/>
      <c r="HZV4" s="265"/>
      <c r="HZW4" s="265"/>
      <c r="HZX4" s="265"/>
      <c r="HZY4" s="265"/>
      <c r="HZZ4" s="265"/>
      <c r="IAA4" s="265"/>
      <c r="IAB4" s="265"/>
      <c r="IAC4" s="265"/>
      <c r="IAD4" s="265"/>
      <c r="IAE4" s="265"/>
      <c r="IAF4" s="265"/>
      <c r="IAG4" s="265"/>
      <c r="IAH4" s="265"/>
      <c r="IAI4" s="265"/>
      <c r="IAJ4" s="265"/>
      <c r="IAK4" s="265"/>
      <c r="IAL4" s="265"/>
      <c r="IAM4" s="265"/>
      <c r="IAN4" s="265"/>
      <c r="IAO4" s="265"/>
      <c r="IAP4" s="265"/>
      <c r="IAQ4" s="265"/>
      <c r="IAR4" s="265"/>
      <c r="IAS4" s="265"/>
      <c r="IAT4" s="265"/>
      <c r="IAU4" s="265"/>
      <c r="IAV4" s="265"/>
      <c r="IAW4" s="265"/>
      <c r="IAX4" s="265"/>
      <c r="IAY4" s="265"/>
      <c r="IAZ4" s="265"/>
      <c r="IBA4" s="265"/>
      <c r="IBB4" s="265"/>
      <c r="IBC4" s="265"/>
      <c r="IBD4" s="265"/>
      <c r="IBE4" s="265"/>
      <c r="IBF4" s="265"/>
      <c r="IBG4" s="265"/>
      <c r="IBH4" s="265"/>
      <c r="IBI4" s="265"/>
      <c r="IBJ4" s="265"/>
      <c r="IBK4" s="265"/>
      <c r="IBL4" s="265"/>
      <c r="IBM4" s="265"/>
      <c r="IBN4" s="265"/>
      <c r="IBO4" s="265"/>
      <c r="IBP4" s="265"/>
      <c r="IBQ4" s="265"/>
      <c r="IBR4" s="265"/>
      <c r="IBS4" s="265"/>
      <c r="IBT4" s="265"/>
      <c r="IBU4" s="265"/>
      <c r="IBV4" s="265"/>
      <c r="IBW4" s="265"/>
      <c r="IBX4" s="265"/>
      <c r="IBY4" s="265"/>
      <c r="IBZ4" s="265"/>
      <c r="ICA4" s="265"/>
      <c r="ICB4" s="265"/>
      <c r="ICC4" s="265"/>
      <c r="ICD4" s="265"/>
      <c r="ICE4" s="265"/>
      <c r="ICF4" s="265"/>
      <c r="ICG4" s="265"/>
      <c r="ICH4" s="265"/>
      <c r="ICI4" s="265"/>
      <c r="ICJ4" s="265"/>
      <c r="ICK4" s="265"/>
      <c r="ICL4" s="265"/>
      <c r="ICM4" s="265"/>
      <c r="ICN4" s="265"/>
      <c r="ICO4" s="265"/>
      <c r="ICP4" s="265"/>
      <c r="ICQ4" s="265"/>
      <c r="ICR4" s="265"/>
      <c r="ICS4" s="265"/>
      <c r="ICT4" s="265"/>
      <c r="ICU4" s="265"/>
      <c r="ICV4" s="265"/>
      <c r="ICW4" s="265"/>
      <c r="ICX4" s="265"/>
      <c r="ICY4" s="265"/>
      <c r="ICZ4" s="265"/>
      <c r="IDA4" s="265"/>
      <c r="IDB4" s="265"/>
      <c r="IDC4" s="265"/>
      <c r="IDD4" s="265"/>
      <c r="IDE4" s="265"/>
      <c r="IDF4" s="265"/>
      <c r="IDG4" s="265"/>
      <c r="IDH4" s="265"/>
      <c r="IDI4" s="265"/>
      <c r="IDJ4" s="265"/>
      <c r="IDK4" s="265"/>
      <c r="IDL4" s="265"/>
      <c r="IDM4" s="265"/>
      <c r="IDN4" s="265"/>
      <c r="IDO4" s="265"/>
      <c r="IDP4" s="265"/>
      <c r="IDQ4" s="265"/>
      <c r="IDR4" s="265"/>
      <c r="IDS4" s="265"/>
      <c r="IDT4" s="265"/>
      <c r="IDU4" s="265"/>
      <c r="IDV4" s="265"/>
      <c r="IDW4" s="265"/>
      <c r="IDX4" s="265"/>
      <c r="IDY4" s="265"/>
      <c r="IDZ4" s="265"/>
      <c r="IEA4" s="265"/>
      <c r="IEB4" s="265"/>
      <c r="IEC4" s="265"/>
      <c r="IED4" s="265"/>
      <c r="IEE4" s="265"/>
      <c r="IEF4" s="265"/>
      <c r="IEG4" s="265"/>
      <c r="IEH4" s="265"/>
      <c r="IEI4" s="265"/>
      <c r="IEJ4" s="265"/>
      <c r="IEK4" s="265"/>
      <c r="IEL4" s="265"/>
      <c r="IEM4" s="265"/>
      <c r="IEN4" s="265"/>
      <c r="IEO4" s="265"/>
      <c r="IEP4" s="265"/>
      <c r="IEQ4" s="265"/>
      <c r="IER4" s="265"/>
      <c r="IES4" s="265"/>
      <c r="IET4" s="265"/>
      <c r="IEU4" s="265"/>
      <c r="IEV4" s="265"/>
      <c r="IEW4" s="265"/>
      <c r="IEX4" s="265"/>
      <c r="IEY4" s="265"/>
      <c r="IEZ4" s="265"/>
      <c r="IFA4" s="265"/>
      <c r="IFB4" s="265"/>
      <c r="IFC4" s="265"/>
      <c r="IFD4" s="265"/>
      <c r="IFE4" s="265"/>
      <c r="IFF4" s="265"/>
      <c r="IFG4" s="265"/>
      <c r="IFH4" s="265"/>
      <c r="IFI4" s="265"/>
      <c r="IFJ4" s="265"/>
      <c r="IFK4" s="265"/>
      <c r="IFL4" s="265"/>
      <c r="IFM4" s="265"/>
      <c r="IFN4" s="265"/>
      <c r="IFO4" s="265"/>
      <c r="IFP4" s="265"/>
      <c r="IFQ4" s="265"/>
      <c r="IFR4" s="265"/>
      <c r="IFS4" s="265"/>
      <c r="IFT4" s="265"/>
      <c r="IFU4" s="265"/>
      <c r="IFV4" s="265"/>
      <c r="IFW4" s="265"/>
      <c r="IFX4" s="265"/>
      <c r="IFY4" s="265"/>
      <c r="IFZ4" s="265"/>
      <c r="IGA4" s="265"/>
      <c r="IGB4" s="265"/>
      <c r="IGC4" s="265"/>
      <c r="IGD4" s="265"/>
      <c r="IGE4" s="265"/>
      <c r="IGF4" s="265"/>
      <c r="IGG4" s="265"/>
      <c r="IGH4" s="265"/>
      <c r="IGI4" s="265"/>
      <c r="IGJ4" s="265"/>
      <c r="IGK4" s="265"/>
      <c r="IGL4" s="265"/>
      <c r="IGM4" s="265"/>
      <c r="IGN4" s="265"/>
      <c r="IGO4" s="265"/>
      <c r="IGP4" s="265"/>
      <c r="IGQ4" s="265"/>
      <c r="IGR4" s="265"/>
      <c r="IGS4" s="265"/>
      <c r="IGT4" s="265"/>
      <c r="IGU4" s="265"/>
      <c r="IGV4" s="265"/>
      <c r="IGW4" s="265"/>
      <c r="IGX4" s="265"/>
      <c r="IGY4" s="265"/>
      <c r="IGZ4" s="265"/>
      <c r="IHA4" s="265"/>
      <c r="IHB4" s="265"/>
      <c r="IHC4" s="265"/>
      <c r="IHD4" s="265"/>
      <c r="IHE4" s="265"/>
      <c r="IHF4" s="265"/>
      <c r="IHG4" s="265"/>
      <c r="IHH4" s="265"/>
      <c r="IHI4" s="265"/>
      <c r="IHJ4" s="265"/>
      <c r="IHK4" s="265"/>
      <c r="IHL4" s="265"/>
      <c r="IHM4" s="265"/>
      <c r="IHN4" s="265"/>
      <c r="IHO4" s="265"/>
      <c r="IHP4" s="265"/>
      <c r="IHQ4" s="265"/>
      <c r="IHR4" s="265"/>
      <c r="IHS4" s="265"/>
      <c r="IHT4" s="265"/>
      <c r="IHU4" s="265"/>
      <c r="IHV4" s="265"/>
      <c r="IHW4" s="265"/>
      <c r="IHX4" s="265"/>
      <c r="IHY4" s="265"/>
      <c r="IHZ4" s="265"/>
      <c r="IIA4" s="265"/>
      <c r="IIB4" s="265"/>
      <c r="IIC4" s="265"/>
      <c r="IID4" s="265"/>
      <c r="IIE4" s="265"/>
      <c r="IIF4" s="265"/>
      <c r="IIG4" s="265"/>
      <c r="IIH4" s="265"/>
      <c r="III4" s="265"/>
      <c r="IIJ4" s="265"/>
      <c r="IIK4" s="265"/>
      <c r="IIL4" s="265"/>
      <c r="IIM4" s="265"/>
      <c r="IIN4" s="265"/>
      <c r="IIO4" s="265"/>
      <c r="IIP4" s="265"/>
      <c r="IIQ4" s="265"/>
      <c r="IIR4" s="265"/>
      <c r="IIS4" s="265"/>
      <c r="IIT4" s="265"/>
      <c r="IIU4" s="265"/>
      <c r="IIV4" s="265"/>
      <c r="IIW4" s="265"/>
      <c r="IIX4" s="265"/>
      <c r="IIY4" s="265"/>
      <c r="IIZ4" s="265"/>
      <c r="IJA4" s="265"/>
      <c r="IJB4" s="265"/>
      <c r="IJC4" s="265"/>
      <c r="IJD4" s="265"/>
      <c r="IJE4" s="265"/>
      <c r="IJF4" s="265"/>
      <c r="IJG4" s="265"/>
      <c r="IJH4" s="265"/>
      <c r="IJI4" s="265"/>
      <c r="IJJ4" s="265"/>
      <c r="IJK4" s="265"/>
      <c r="IJL4" s="265"/>
      <c r="IJM4" s="265"/>
      <c r="IJN4" s="265"/>
      <c r="IJO4" s="265"/>
      <c r="IJP4" s="265"/>
      <c r="IJQ4" s="265"/>
      <c r="IJR4" s="265"/>
      <c r="IJS4" s="265"/>
      <c r="IJT4" s="265"/>
      <c r="IJU4" s="265"/>
      <c r="IJV4" s="265"/>
      <c r="IJW4" s="265"/>
      <c r="IJX4" s="265"/>
      <c r="IJY4" s="265"/>
      <c r="IJZ4" s="265"/>
      <c r="IKA4" s="265"/>
      <c r="IKB4" s="265"/>
      <c r="IKC4" s="265"/>
      <c r="IKD4" s="265"/>
      <c r="IKE4" s="265"/>
      <c r="IKF4" s="265"/>
      <c r="IKG4" s="265"/>
      <c r="IKH4" s="265"/>
      <c r="IKI4" s="265"/>
      <c r="IKJ4" s="265"/>
      <c r="IKK4" s="265"/>
      <c r="IKL4" s="265"/>
      <c r="IKM4" s="265"/>
      <c r="IKN4" s="265"/>
      <c r="IKO4" s="265"/>
      <c r="IKP4" s="265"/>
      <c r="IKQ4" s="265"/>
      <c r="IKR4" s="265"/>
      <c r="IKS4" s="265"/>
      <c r="IKT4" s="265"/>
      <c r="IKU4" s="265"/>
      <c r="IKV4" s="265"/>
      <c r="IKW4" s="265"/>
      <c r="IKX4" s="265"/>
      <c r="IKY4" s="265"/>
      <c r="IKZ4" s="265"/>
      <c r="ILA4" s="265"/>
      <c r="ILB4" s="265"/>
      <c r="ILC4" s="265"/>
      <c r="ILD4" s="265"/>
      <c r="ILE4" s="265"/>
      <c r="ILF4" s="265"/>
      <c r="ILG4" s="265"/>
      <c r="ILH4" s="265"/>
      <c r="ILI4" s="265"/>
      <c r="ILJ4" s="265"/>
      <c r="ILK4" s="265"/>
      <c r="ILL4" s="265"/>
      <c r="ILM4" s="265"/>
      <c r="ILN4" s="265"/>
      <c r="ILO4" s="265"/>
      <c r="ILP4" s="265"/>
      <c r="ILQ4" s="265"/>
      <c r="ILR4" s="265"/>
      <c r="ILS4" s="265"/>
      <c r="ILT4" s="265"/>
      <c r="ILU4" s="265"/>
      <c r="ILV4" s="265"/>
      <c r="ILW4" s="265"/>
      <c r="ILX4" s="265"/>
      <c r="ILY4" s="265"/>
      <c r="ILZ4" s="265"/>
      <c r="IMA4" s="265"/>
      <c r="IMB4" s="265"/>
      <c r="IMC4" s="265"/>
      <c r="IMD4" s="265"/>
      <c r="IME4" s="265"/>
      <c r="IMF4" s="265"/>
      <c r="IMG4" s="265"/>
      <c r="IMH4" s="265"/>
      <c r="IMI4" s="265"/>
      <c r="IMJ4" s="265"/>
      <c r="IMK4" s="265"/>
      <c r="IML4" s="265"/>
      <c r="IMM4" s="265"/>
      <c r="IMN4" s="265"/>
      <c r="IMO4" s="265"/>
      <c r="IMP4" s="265"/>
      <c r="IMQ4" s="265"/>
      <c r="IMR4" s="265"/>
      <c r="IMS4" s="265"/>
      <c r="IMT4" s="265"/>
      <c r="IMU4" s="265"/>
      <c r="IMV4" s="265"/>
      <c r="IMW4" s="265"/>
      <c r="IMX4" s="265"/>
      <c r="IMY4" s="265"/>
      <c r="IMZ4" s="265"/>
      <c r="INA4" s="265"/>
      <c r="INB4" s="265"/>
      <c r="INC4" s="265"/>
      <c r="IND4" s="265"/>
      <c r="INE4" s="265"/>
      <c r="INF4" s="265"/>
      <c r="ING4" s="265"/>
      <c r="INH4" s="265"/>
      <c r="INI4" s="265"/>
      <c r="INJ4" s="265"/>
      <c r="INK4" s="265"/>
      <c r="INL4" s="265"/>
      <c r="INM4" s="265"/>
      <c r="INN4" s="265"/>
      <c r="INO4" s="265"/>
      <c r="INP4" s="265"/>
      <c r="INQ4" s="265"/>
      <c r="INR4" s="265"/>
      <c r="INS4" s="265"/>
      <c r="INT4" s="265"/>
      <c r="INU4" s="265"/>
      <c r="INV4" s="265"/>
      <c r="INW4" s="265"/>
      <c r="INX4" s="265"/>
      <c r="INY4" s="265"/>
      <c r="INZ4" s="265"/>
      <c r="IOA4" s="265"/>
      <c r="IOB4" s="265"/>
      <c r="IOC4" s="265"/>
      <c r="IOD4" s="265"/>
      <c r="IOE4" s="265"/>
      <c r="IOF4" s="265"/>
      <c r="IOG4" s="265"/>
      <c r="IOH4" s="265"/>
      <c r="IOI4" s="265"/>
      <c r="IOJ4" s="265"/>
      <c r="IOK4" s="265"/>
      <c r="IOL4" s="265"/>
      <c r="IOM4" s="265"/>
      <c r="ION4" s="265"/>
      <c r="IOO4" s="265"/>
      <c r="IOP4" s="265"/>
      <c r="IOQ4" s="265"/>
      <c r="IOR4" s="265"/>
      <c r="IOS4" s="265"/>
      <c r="IOT4" s="265"/>
      <c r="IOU4" s="265"/>
      <c r="IOV4" s="265"/>
      <c r="IOW4" s="265"/>
      <c r="IOX4" s="265"/>
      <c r="IOY4" s="265"/>
      <c r="IOZ4" s="265"/>
      <c r="IPA4" s="265"/>
      <c r="IPB4" s="265"/>
      <c r="IPC4" s="265"/>
      <c r="IPD4" s="265"/>
      <c r="IPE4" s="265"/>
      <c r="IPF4" s="265"/>
      <c r="IPG4" s="265"/>
      <c r="IPH4" s="265"/>
      <c r="IPI4" s="265"/>
      <c r="IPJ4" s="265"/>
      <c r="IPK4" s="265"/>
      <c r="IPL4" s="265"/>
      <c r="IPM4" s="265"/>
      <c r="IPN4" s="265"/>
      <c r="IPO4" s="265"/>
      <c r="IPP4" s="265"/>
      <c r="IPQ4" s="265"/>
      <c r="IPR4" s="265"/>
      <c r="IPS4" s="265"/>
      <c r="IPT4" s="265"/>
      <c r="IPU4" s="265"/>
      <c r="IPV4" s="265"/>
      <c r="IPW4" s="265"/>
      <c r="IPX4" s="265"/>
      <c r="IPY4" s="265"/>
      <c r="IPZ4" s="265"/>
      <c r="IQA4" s="265"/>
      <c r="IQB4" s="265"/>
      <c r="IQC4" s="265"/>
      <c r="IQD4" s="265"/>
      <c r="IQE4" s="265"/>
      <c r="IQF4" s="265"/>
      <c r="IQG4" s="265"/>
      <c r="IQH4" s="265"/>
      <c r="IQI4" s="265"/>
      <c r="IQJ4" s="265"/>
      <c r="IQK4" s="265"/>
      <c r="IQL4" s="265"/>
      <c r="IQM4" s="265"/>
      <c r="IQN4" s="265"/>
      <c r="IQO4" s="265"/>
      <c r="IQP4" s="265"/>
      <c r="IQQ4" s="265"/>
      <c r="IQR4" s="265"/>
      <c r="IQS4" s="265"/>
      <c r="IQT4" s="265"/>
      <c r="IQU4" s="265"/>
      <c r="IQV4" s="265"/>
      <c r="IQW4" s="265"/>
      <c r="IQX4" s="265"/>
      <c r="IQY4" s="265"/>
      <c r="IQZ4" s="265"/>
      <c r="IRA4" s="265"/>
      <c r="IRB4" s="265"/>
      <c r="IRC4" s="265"/>
      <c r="IRD4" s="265"/>
      <c r="IRE4" s="265"/>
      <c r="IRF4" s="265"/>
      <c r="IRG4" s="265"/>
      <c r="IRH4" s="265"/>
      <c r="IRI4" s="265"/>
      <c r="IRJ4" s="265"/>
      <c r="IRK4" s="265"/>
      <c r="IRL4" s="265"/>
      <c r="IRM4" s="265"/>
      <c r="IRN4" s="265"/>
      <c r="IRO4" s="265"/>
      <c r="IRP4" s="265"/>
      <c r="IRQ4" s="265"/>
      <c r="IRR4" s="265"/>
      <c r="IRS4" s="265"/>
      <c r="IRT4" s="265"/>
      <c r="IRU4" s="265"/>
      <c r="IRV4" s="265"/>
      <c r="IRW4" s="265"/>
      <c r="IRX4" s="265"/>
      <c r="IRY4" s="265"/>
      <c r="IRZ4" s="265"/>
      <c r="ISA4" s="265"/>
      <c r="ISB4" s="265"/>
      <c r="ISC4" s="265"/>
      <c r="ISD4" s="265"/>
      <c r="ISE4" s="265"/>
      <c r="ISF4" s="265"/>
      <c r="ISG4" s="265"/>
      <c r="ISH4" s="265"/>
      <c r="ISI4" s="265"/>
      <c r="ISJ4" s="265"/>
      <c r="ISK4" s="265"/>
      <c r="ISL4" s="265"/>
      <c r="ISM4" s="265"/>
      <c r="ISN4" s="265"/>
      <c r="ISO4" s="265"/>
      <c r="ISP4" s="265"/>
      <c r="ISQ4" s="265"/>
      <c r="ISR4" s="265"/>
      <c r="ISS4" s="265"/>
      <c r="IST4" s="265"/>
      <c r="ISU4" s="265"/>
      <c r="ISV4" s="265"/>
      <c r="ISW4" s="265"/>
      <c r="ISX4" s="265"/>
      <c r="ISY4" s="265"/>
      <c r="ISZ4" s="265"/>
      <c r="ITA4" s="265"/>
      <c r="ITB4" s="265"/>
      <c r="ITC4" s="265"/>
      <c r="ITD4" s="265"/>
      <c r="ITE4" s="265"/>
      <c r="ITF4" s="265"/>
      <c r="ITG4" s="265"/>
      <c r="ITH4" s="265"/>
      <c r="ITI4" s="265"/>
      <c r="ITJ4" s="265"/>
      <c r="ITK4" s="265"/>
      <c r="ITL4" s="265"/>
      <c r="ITM4" s="265"/>
      <c r="ITN4" s="265"/>
      <c r="ITO4" s="265"/>
      <c r="ITP4" s="265"/>
      <c r="ITQ4" s="265"/>
      <c r="ITR4" s="265"/>
      <c r="ITS4" s="265"/>
      <c r="ITT4" s="265"/>
      <c r="ITU4" s="265"/>
      <c r="ITV4" s="265"/>
      <c r="ITW4" s="265"/>
      <c r="ITX4" s="265"/>
      <c r="ITY4" s="265"/>
      <c r="ITZ4" s="265"/>
      <c r="IUA4" s="265"/>
      <c r="IUB4" s="265"/>
      <c r="IUC4" s="265"/>
      <c r="IUD4" s="265"/>
      <c r="IUE4" s="265"/>
      <c r="IUF4" s="265"/>
      <c r="IUG4" s="265"/>
      <c r="IUH4" s="265"/>
      <c r="IUI4" s="265"/>
      <c r="IUJ4" s="265"/>
      <c r="IUK4" s="265"/>
      <c r="IUL4" s="265"/>
      <c r="IUM4" s="265"/>
      <c r="IUN4" s="265"/>
      <c r="IUO4" s="265"/>
      <c r="IUP4" s="265"/>
      <c r="IUQ4" s="265"/>
      <c r="IUR4" s="265"/>
      <c r="IUS4" s="265"/>
      <c r="IUT4" s="265"/>
      <c r="IUU4" s="265"/>
      <c r="IUV4" s="265"/>
      <c r="IUW4" s="265"/>
      <c r="IUX4" s="265"/>
      <c r="IUY4" s="265"/>
      <c r="IUZ4" s="265"/>
      <c r="IVA4" s="265"/>
      <c r="IVB4" s="265"/>
      <c r="IVC4" s="265"/>
      <c r="IVD4" s="265"/>
      <c r="IVE4" s="265"/>
      <c r="IVF4" s="265"/>
      <c r="IVG4" s="265"/>
      <c r="IVH4" s="265"/>
      <c r="IVI4" s="265"/>
      <c r="IVJ4" s="265"/>
      <c r="IVK4" s="265"/>
      <c r="IVL4" s="265"/>
      <c r="IVM4" s="265"/>
      <c r="IVN4" s="265"/>
      <c r="IVO4" s="265"/>
      <c r="IVP4" s="265"/>
      <c r="IVQ4" s="265"/>
      <c r="IVR4" s="265"/>
      <c r="IVS4" s="265"/>
      <c r="IVT4" s="265"/>
      <c r="IVU4" s="265"/>
      <c r="IVV4" s="265"/>
      <c r="IVW4" s="265"/>
      <c r="IVX4" s="265"/>
      <c r="IVY4" s="265"/>
      <c r="IVZ4" s="265"/>
      <c r="IWA4" s="265"/>
      <c r="IWB4" s="265"/>
      <c r="IWC4" s="265"/>
      <c r="IWD4" s="265"/>
      <c r="IWE4" s="265"/>
      <c r="IWF4" s="265"/>
      <c r="IWG4" s="265"/>
      <c r="IWH4" s="265"/>
      <c r="IWI4" s="265"/>
      <c r="IWJ4" s="265"/>
      <c r="IWK4" s="265"/>
      <c r="IWL4" s="265"/>
      <c r="IWM4" s="265"/>
      <c r="IWN4" s="265"/>
      <c r="IWO4" s="265"/>
      <c r="IWP4" s="265"/>
      <c r="IWQ4" s="265"/>
      <c r="IWR4" s="265"/>
      <c r="IWS4" s="265"/>
      <c r="IWT4" s="265"/>
      <c r="IWU4" s="265"/>
      <c r="IWV4" s="265"/>
      <c r="IWW4" s="265"/>
      <c r="IWX4" s="265"/>
      <c r="IWY4" s="265"/>
      <c r="IWZ4" s="265"/>
      <c r="IXA4" s="265"/>
      <c r="IXB4" s="265"/>
      <c r="IXC4" s="265"/>
      <c r="IXD4" s="265"/>
      <c r="IXE4" s="265"/>
      <c r="IXF4" s="265"/>
      <c r="IXG4" s="265"/>
      <c r="IXH4" s="265"/>
      <c r="IXI4" s="265"/>
      <c r="IXJ4" s="265"/>
      <c r="IXK4" s="265"/>
      <c r="IXL4" s="265"/>
      <c r="IXM4" s="265"/>
      <c r="IXN4" s="265"/>
      <c r="IXO4" s="265"/>
      <c r="IXP4" s="265"/>
      <c r="IXQ4" s="265"/>
      <c r="IXR4" s="265"/>
      <c r="IXS4" s="265"/>
      <c r="IXT4" s="265"/>
      <c r="IXU4" s="265"/>
      <c r="IXV4" s="265"/>
      <c r="IXW4" s="265"/>
      <c r="IXX4" s="265"/>
      <c r="IXY4" s="265"/>
      <c r="IXZ4" s="265"/>
      <c r="IYA4" s="265"/>
      <c r="IYB4" s="265"/>
      <c r="IYC4" s="265"/>
      <c r="IYD4" s="265"/>
      <c r="IYE4" s="265"/>
      <c r="IYF4" s="265"/>
      <c r="IYG4" s="265"/>
      <c r="IYH4" s="265"/>
      <c r="IYI4" s="265"/>
      <c r="IYJ4" s="265"/>
      <c r="IYK4" s="265"/>
      <c r="IYL4" s="265"/>
      <c r="IYM4" s="265"/>
      <c r="IYN4" s="265"/>
      <c r="IYO4" s="265"/>
      <c r="IYP4" s="265"/>
      <c r="IYQ4" s="265"/>
      <c r="IYR4" s="265"/>
      <c r="IYS4" s="265"/>
      <c r="IYT4" s="265"/>
      <c r="IYU4" s="265"/>
      <c r="IYV4" s="265"/>
      <c r="IYW4" s="265"/>
      <c r="IYX4" s="265"/>
      <c r="IYY4" s="265"/>
      <c r="IYZ4" s="265"/>
      <c r="IZA4" s="265"/>
      <c r="IZB4" s="265"/>
      <c r="IZC4" s="265"/>
      <c r="IZD4" s="265"/>
      <c r="IZE4" s="265"/>
      <c r="IZF4" s="265"/>
      <c r="IZG4" s="265"/>
      <c r="IZH4" s="265"/>
      <c r="IZI4" s="265"/>
      <c r="IZJ4" s="265"/>
      <c r="IZK4" s="265"/>
      <c r="IZL4" s="265"/>
      <c r="IZM4" s="265"/>
      <c r="IZN4" s="265"/>
      <c r="IZO4" s="265"/>
      <c r="IZP4" s="265"/>
      <c r="IZQ4" s="265"/>
      <c r="IZR4" s="265"/>
      <c r="IZS4" s="265"/>
      <c r="IZT4" s="265"/>
      <c r="IZU4" s="265"/>
      <c r="IZV4" s="265"/>
      <c r="IZW4" s="265"/>
      <c r="IZX4" s="265"/>
      <c r="IZY4" s="265"/>
      <c r="IZZ4" s="265"/>
      <c r="JAA4" s="265"/>
      <c r="JAB4" s="265"/>
      <c r="JAC4" s="265"/>
      <c r="JAD4" s="265"/>
      <c r="JAE4" s="265"/>
      <c r="JAF4" s="265"/>
      <c r="JAG4" s="265"/>
      <c r="JAH4" s="265"/>
      <c r="JAI4" s="265"/>
      <c r="JAJ4" s="265"/>
      <c r="JAK4" s="265"/>
      <c r="JAL4" s="265"/>
      <c r="JAM4" s="265"/>
      <c r="JAN4" s="265"/>
      <c r="JAO4" s="265"/>
      <c r="JAP4" s="265"/>
      <c r="JAQ4" s="265"/>
      <c r="JAR4" s="265"/>
      <c r="JAS4" s="265"/>
      <c r="JAT4" s="265"/>
      <c r="JAU4" s="265"/>
      <c r="JAV4" s="265"/>
      <c r="JAW4" s="265"/>
      <c r="JAX4" s="265"/>
      <c r="JAY4" s="265"/>
      <c r="JAZ4" s="265"/>
      <c r="JBA4" s="265"/>
      <c r="JBB4" s="265"/>
      <c r="JBC4" s="265"/>
      <c r="JBD4" s="265"/>
      <c r="JBE4" s="265"/>
      <c r="JBF4" s="265"/>
      <c r="JBG4" s="265"/>
      <c r="JBH4" s="265"/>
      <c r="JBI4" s="265"/>
      <c r="JBJ4" s="265"/>
      <c r="JBK4" s="265"/>
      <c r="JBL4" s="265"/>
      <c r="JBM4" s="265"/>
      <c r="JBN4" s="265"/>
      <c r="JBO4" s="265"/>
      <c r="JBP4" s="265"/>
      <c r="JBQ4" s="265"/>
      <c r="JBR4" s="265"/>
      <c r="JBS4" s="265"/>
      <c r="JBT4" s="265"/>
      <c r="JBU4" s="265"/>
      <c r="JBV4" s="265"/>
      <c r="JBW4" s="265"/>
      <c r="JBX4" s="265"/>
      <c r="JBY4" s="265"/>
      <c r="JBZ4" s="265"/>
      <c r="JCA4" s="265"/>
      <c r="JCB4" s="265"/>
      <c r="JCC4" s="265"/>
      <c r="JCD4" s="265"/>
      <c r="JCE4" s="265"/>
      <c r="JCF4" s="265"/>
      <c r="JCG4" s="265"/>
      <c r="JCH4" s="265"/>
      <c r="JCI4" s="265"/>
      <c r="JCJ4" s="265"/>
      <c r="JCK4" s="265"/>
      <c r="JCL4" s="265"/>
      <c r="JCM4" s="265"/>
      <c r="JCN4" s="265"/>
      <c r="JCO4" s="265"/>
      <c r="JCP4" s="265"/>
      <c r="JCQ4" s="265"/>
      <c r="JCR4" s="265"/>
      <c r="JCS4" s="265"/>
      <c r="JCT4" s="265"/>
      <c r="JCU4" s="265"/>
      <c r="JCV4" s="265"/>
      <c r="JCW4" s="265"/>
      <c r="JCX4" s="265"/>
      <c r="JCY4" s="265"/>
      <c r="JCZ4" s="265"/>
      <c r="JDA4" s="265"/>
      <c r="JDB4" s="265"/>
      <c r="JDC4" s="265"/>
      <c r="JDD4" s="265"/>
      <c r="JDE4" s="265"/>
      <c r="JDF4" s="265"/>
      <c r="JDG4" s="265"/>
      <c r="JDH4" s="265"/>
      <c r="JDI4" s="265"/>
      <c r="JDJ4" s="265"/>
      <c r="JDK4" s="265"/>
      <c r="JDL4" s="265"/>
      <c r="JDM4" s="265"/>
      <c r="JDN4" s="265"/>
      <c r="JDO4" s="265"/>
      <c r="JDP4" s="265"/>
      <c r="JDQ4" s="265"/>
      <c r="JDR4" s="265"/>
      <c r="JDS4" s="265"/>
      <c r="JDT4" s="265"/>
      <c r="JDU4" s="265"/>
      <c r="JDV4" s="265"/>
      <c r="JDW4" s="265"/>
      <c r="JDX4" s="265"/>
      <c r="JDY4" s="265"/>
      <c r="JDZ4" s="265"/>
      <c r="JEA4" s="265"/>
      <c r="JEB4" s="265"/>
      <c r="JEC4" s="265"/>
      <c r="JED4" s="265"/>
      <c r="JEE4" s="265"/>
      <c r="JEF4" s="265"/>
      <c r="JEG4" s="265"/>
      <c r="JEH4" s="265"/>
      <c r="JEI4" s="265"/>
      <c r="JEJ4" s="265"/>
      <c r="JEK4" s="265"/>
      <c r="JEL4" s="265"/>
      <c r="JEM4" s="265"/>
      <c r="JEN4" s="265"/>
      <c r="JEO4" s="265"/>
      <c r="JEP4" s="265"/>
      <c r="JEQ4" s="265"/>
      <c r="JER4" s="265"/>
      <c r="JES4" s="265"/>
      <c r="JET4" s="265"/>
      <c r="JEU4" s="265"/>
      <c r="JEV4" s="265"/>
      <c r="JEW4" s="265"/>
      <c r="JEX4" s="265"/>
      <c r="JEY4" s="265"/>
      <c r="JEZ4" s="265"/>
      <c r="JFA4" s="265"/>
      <c r="JFB4" s="265"/>
      <c r="JFC4" s="265"/>
      <c r="JFD4" s="265"/>
      <c r="JFE4" s="265"/>
      <c r="JFF4" s="265"/>
      <c r="JFG4" s="265"/>
      <c r="JFH4" s="265"/>
      <c r="JFI4" s="265"/>
      <c r="JFJ4" s="265"/>
      <c r="JFK4" s="265"/>
      <c r="JFL4" s="265"/>
      <c r="JFM4" s="265"/>
      <c r="JFN4" s="265"/>
      <c r="JFO4" s="265"/>
      <c r="JFP4" s="265"/>
      <c r="JFQ4" s="265"/>
      <c r="JFR4" s="265"/>
      <c r="JFS4" s="265"/>
      <c r="JFT4" s="265"/>
      <c r="JFU4" s="265"/>
      <c r="JFV4" s="265"/>
      <c r="JFW4" s="265"/>
      <c r="JFX4" s="265"/>
      <c r="JFY4" s="265"/>
      <c r="JFZ4" s="265"/>
      <c r="JGA4" s="265"/>
      <c r="JGB4" s="265"/>
      <c r="JGC4" s="265"/>
      <c r="JGD4" s="265"/>
      <c r="JGE4" s="265"/>
      <c r="JGF4" s="265"/>
      <c r="JGG4" s="265"/>
      <c r="JGH4" s="265"/>
      <c r="JGI4" s="265"/>
      <c r="JGJ4" s="265"/>
      <c r="JGK4" s="265"/>
      <c r="JGL4" s="265"/>
      <c r="JGM4" s="265"/>
      <c r="JGN4" s="265"/>
      <c r="JGO4" s="265"/>
      <c r="JGP4" s="265"/>
      <c r="JGQ4" s="265"/>
      <c r="JGR4" s="265"/>
      <c r="JGS4" s="265"/>
      <c r="JGT4" s="265"/>
      <c r="JGU4" s="265"/>
      <c r="JGV4" s="265"/>
      <c r="JGW4" s="265"/>
      <c r="JGX4" s="265"/>
      <c r="JGY4" s="265"/>
      <c r="JGZ4" s="265"/>
      <c r="JHA4" s="265"/>
      <c r="JHB4" s="265"/>
      <c r="JHC4" s="265"/>
      <c r="JHD4" s="265"/>
      <c r="JHE4" s="265"/>
      <c r="JHF4" s="265"/>
      <c r="JHG4" s="265"/>
      <c r="JHH4" s="265"/>
      <c r="JHI4" s="265"/>
      <c r="JHJ4" s="265"/>
      <c r="JHK4" s="265"/>
      <c r="JHL4" s="265"/>
      <c r="JHM4" s="265"/>
      <c r="JHN4" s="265"/>
      <c r="JHO4" s="265"/>
      <c r="JHP4" s="265"/>
      <c r="JHQ4" s="265"/>
      <c r="JHR4" s="265"/>
      <c r="JHS4" s="265"/>
      <c r="JHT4" s="265"/>
      <c r="JHU4" s="265"/>
      <c r="JHV4" s="265"/>
      <c r="JHW4" s="265"/>
      <c r="JHX4" s="265"/>
      <c r="JHY4" s="265"/>
      <c r="JHZ4" s="265"/>
      <c r="JIA4" s="265"/>
      <c r="JIB4" s="265"/>
      <c r="JIC4" s="265"/>
      <c r="JID4" s="265"/>
      <c r="JIE4" s="265"/>
      <c r="JIF4" s="265"/>
      <c r="JIG4" s="265"/>
      <c r="JIH4" s="265"/>
      <c r="JII4" s="265"/>
      <c r="JIJ4" s="265"/>
      <c r="JIK4" s="265"/>
      <c r="JIL4" s="265"/>
      <c r="JIM4" s="265"/>
      <c r="JIN4" s="265"/>
      <c r="JIO4" s="265"/>
      <c r="JIP4" s="265"/>
      <c r="JIQ4" s="265"/>
      <c r="JIR4" s="265"/>
      <c r="JIS4" s="265"/>
      <c r="JIT4" s="265"/>
      <c r="JIU4" s="265"/>
      <c r="JIV4" s="265"/>
      <c r="JIW4" s="265"/>
      <c r="JIX4" s="265"/>
      <c r="JIY4" s="265"/>
      <c r="JIZ4" s="265"/>
      <c r="JJA4" s="265"/>
      <c r="JJB4" s="265"/>
      <c r="JJC4" s="265"/>
      <c r="JJD4" s="265"/>
      <c r="JJE4" s="265"/>
      <c r="JJF4" s="265"/>
      <c r="JJG4" s="265"/>
      <c r="JJH4" s="265"/>
      <c r="JJI4" s="265"/>
      <c r="JJJ4" s="265"/>
      <c r="JJK4" s="265"/>
      <c r="JJL4" s="265"/>
      <c r="JJM4" s="265"/>
      <c r="JJN4" s="265"/>
      <c r="JJO4" s="265"/>
      <c r="JJP4" s="265"/>
      <c r="JJQ4" s="265"/>
      <c r="JJR4" s="265"/>
      <c r="JJS4" s="265"/>
      <c r="JJT4" s="265"/>
      <c r="JJU4" s="265"/>
      <c r="JJV4" s="265"/>
      <c r="JJW4" s="265"/>
      <c r="JJX4" s="265"/>
      <c r="JJY4" s="265"/>
      <c r="JJZ4" s="265"/>
      <c r="JKA4" s="265"/>
      <c r="JKB4" s="265"/>
      <c r="JKC4" s="265"/>
      <c r="JKD4" s="265"/>
      <c r="JKE4" s="265"/>
      <c r="JKF4" s="265"/>
      <c r="JKG4" s="265"/>
      <c r="JKH4" s="265"/>
      <c r="JKI4" s="265"/>
      <c r="JKJ4" s="265"/>
      <c r="JKK4" s="265"/>
      <c r="JKL4" s="265"/>
      <c r="JKM4" s="265"/>
      <c r="JKN4" s="265"/>
      <c r="JKO4" s="265"/>
      <c r="JKP4" s="265"/>
      <c r="JKQ4" s="265"/>
      <c r="JKR4" s="265"/>
      <c r="JKS4" s="265"/>
      <c r="JKT4" s="265"/>
      <c r="JKU4" s="265"/>
      <c r="JKV4" s="265"/>
      <c r="JKW4" s="265"/>
      <c r="JKX4" s="265"/>
      <c r="JKY4" s="265"/>
      <c r="JKZ4" s="265"/>
      <c r="JLA4" s="265"/>
      <c r="JLB4" s="265"/>
      <c r="JLC4" s="265"/>
      <c r="JLD4" s="265"/>
      <c r="JLE4" s="265"/>
      <c r="JLF4" s="265"/>
      <c r="JLG4" s="265"/>
      <c r="JLH4" s="265"/>
      <c r="JLI4" s="265"/>
      <c r="JLJ4" s="265"/>
      <c r="JLK4" s="265"/>
      <c r="JLL4" s="265"/>
      <c r="JLM4" s="265"/>
      <c r="JLN4" s="265"/>
      <c r="JLO4" s="265"/>
      <c r="JLP4" s="265"/>
      <c r="JLQ4" s="265"/>
      <c r="JLR4" s="265"/>
      <c r="JLS4" s="265"/>
      <c r="JLT4" s="265"/>
      <c r="JLU4" s="265"/>
      <c r="JLV4" s="265"/>
      <c r="JLW4" s="265"/>
      <c r="JLX4" s="265"/>
      <c r="JLY4" s="265"/>
      <c r="JLZ4" s="265"/>
      <c r="JMA4" s="265"/>
      <c r="JMB4" s="265"/>
      <c r="JMC4" s="265"/>
      <c r="JMD4" s="265"/>
      <c r="JME4" s="265"/>
      <c r="JMF4" s="265"/>
      <c r="JMG4" s="265"/>
      <c r="JMH4" s="265"/>
      <c r="JMI4" s="265"/>
      <c r="JMJ4" s="265"/>
      <c r="JMK4" s="265"/>
      <c r="JML4" s="265"/>
      <c r="JMM4" s="265"/>
      <c r="JMN4" s="265"/>
      <c r="JMO4" s="265"/>
      <c r="JMP4" s="265"/>
      <c r="JMQ4" s="265"/>
      <c r="JMR4" s="265"/>
      <c r="JMS4" s="265"/>
      <c r="JMT4" s="265"/>
      <c r="JMU4" s="265"/>
      <c r="JMV4" s="265"/>
      <c r="JMW4" s="265"/>
      <c r="JMX4" s="265"/>
      <c r="JMY4" s="265"/>
      <c r="JMZ4" s="265"/>
      <c r="JNA4" s="265"/>
      <c r="JNB4" s="265"/>
      <c r="JNC4" s="265"/>
      <c r="JND4" s="265"/>
      <c r="JNE4" s="265"/>
      <c r="JNF4" s="265"/>
      <c r="JNG4" s="265"/>
      <c r="JNH4" s="265"/>
      <c r="JNI4" s="265"/>
      <c r="JNJ4" s="265"/>
      <c r="JNK4" s="265"/>
      <c r="JNL4" s="265"/>
      <c r="JNM4" s="265"/>
      <c r="JNN4" s="265"/>
      <c r="JNO4" s="265"/>
      <c r="JNP4" s="265"/>
      <c r="JNQ4" s="265"/>
      <c r="JNR4" s="265"/>
      <c r="JNS4" s="265"/>
      <c r="JNT4" s="265"/>
      <c r="JNU4" s="265"/>
      <c r="JNV4" s="265"/>
      <c r="JNW4" s="265"/>
      <c r="JNX4" s="265"/>
      <c r="JNY4" s="265"/>
      <c r="JNZ4" s="265"/>
      <c r="JOA4" s="265"/>
      <c r="JOB4" s="265"/>
      <c r="JOC4" s="265"/>
      <c r="JOD4" s="265"/>
      <c r="JOE4" s="265"/>
      <c r="JOF4" s="265"/>
      <c r="JOG4" s="265"/>
      <c r="JOH4" s="265"/>
      <c r="JOI4" s="265"/>
      <c r="JOJ4" s="265"/>
      <c r="JOK4" s="265"/>
      <c r="JOL4" s="265"/>
      <c r="JOM4" s="265"/>
      <c r="JON4" s="265"/>
      <c r="JOO4" s="265"/>
      <c r="JOP4" s="265"/>
      <c r="JOQ4" s="265"/>
      <c r="JOR4" s="265"/>
      <c r="JOS4" s="265"/>
      <c r="JOT4" s="265"/>
      <c r="JOU4" s="265"/>
      <c r="JOV4" s="265"/>
      <c r="JOW4" s="265"/>
      <c r="JOX4" s="265"/>
      <c r="JOY4" s="265"/>
      <c r="JOZ4" s="265"/>
      <c r="JPA4" s="265"/>
      <c r="JPB4" s="265"/>
      <c r="JPC4" s="265"/>
      <c r="JPD4" s="265"/>
      <c r="JPE4" s="265"/>
      <c r="JPF4" s="265"/>
      <c r="JPG4" s="265"/>
      <c r="JPH4" s="265"/>
      <c r="JPI4" s="265"/>
      <c r="JPJ4" s="265"/>
      <c r="JPK4" s="265"/>
      <c r="JPL4" s="265"/>
      <c r="JPM4" s="265"/>
      <c r="JPN4" s="265"/>
      <c r="JPO4" s="265"/>
      <c r="JPP4" s="265"/>
      <c r="JPQ4" s="265"/>
      <c r="JPR4" s="265"/>
      <c r="JPS4" s="265"/>
      <c r="JPT4" s="265"/>
      <c r="JPU4" s="265"/>
      <c r="JPV4" s="265"/>
      <c r="JPW4" s="265"/>
      <c r="JPX4" s="265"/>
      <c r="JPY4" s="265"/>
      <c r="JPZ4" s="265"/>
      <c r="JQA4" s="265"/>
      <c r="JQB4" s="265"/>
      <c r="JQC4" s="265"/>
      <c r="JQD4" s="265"/>
      <c r="JQE4" s="265"/>
      <c r="JQF4" s="265"/>
      <c r="JQG4" s="265"/>
      <c r="JQH4" s="265"/>
      <c r="JQI4" s="265"/>
      <c r="JQJ4" s="265"/>
      <c r="JQK4" s="265"/>
      <c r="JQL4" s="265"/>
      <c r="JQM4" s="265"/>
      <c r="JQN4" s="265"/>
      <c r="JQO4" s="265"/>
      <c r="JQP4" s="265"/>
      <c r="JQQ4" s="265"/>
      <c r="JQR4" s="265"/>
      <c r="JQS4" s="265"/>
      <c r="JQT4" s="265"/>
      <c r="JQU4" s="265"/>
      <c r="JQV4" s="265"/>
      <c r="JQW4" s="265"/>
      <c r="JQX4" s="265"/>
      <c r="JQY4" s="265"/>
      <c r="JQZ4" s="265"/>
      <c r="JRA4" s="265"/>
      <c r="JRB4" s="265"/>
      <c r="JRC4" s="265"/>
      <c r="JRD4" s="265"/>
      <c r="JRE4" s="265"/>
      <c r="JRF4" s="265"/>
      <c r="JRG4" s="265"/>
      <c r="JRH4" s="265"/>
      <c r="JRI4" s="265"/>
      <c r="JRJ4" s="265"/>
      <c r="JRK4" s="265"/>
      <c r="JRL4" s="265"/>
      <c r="JRM4" s="265"/>
      <c r="JRN4" s="265"/>
      <c r="JRO4" s="265"/>
      <c r="JRP4" s="265"/>
      <c r="JRQ4" s="265"/>
      <c r="JRR4" s="265"/>
      <c r="JRS4" s="265"/>
      <c r="JRT4" s="265"/>
      <c r="JRU4" s="265"/>
      <c r="JRV4" s="265"/>
      <c r="JRW4" s="265"/>
      <c r="JRX4" s="265"/>
      <c r="JRY4" s="265"/>
      <c r="JRZ4" s="265"/>
      <c r="JSA4" s="265"/>
      <c r="JSB4" s="265"/>
      <c r="JSC4" s="265"/>
      <c r="JSD4" s="265"/>
      <c r="JSE4" s="265"/>
      <c r="JSF4" s="265"/>
      <c r="JSG4" s="265"/>
      <c r="JSH4" s="265"/>
      <c r="JSI4" s="265"/>
      <c r="JSJ4" s="265"/>
      <c r="JSK4" s="265"/>
      <c r="JSL4" s="265"/>
      <c r="JSM4" s="265"/>
      <c r="JSN4" s="265"/>
      <c r="JSO4" s="265"/>
      <c r="JSP4" s="265"/>
      <c r="JSQ4" s="265"/>
      <c r="JSR4" s="265"/>
      <c r="JSS4" s="265"/>
      <c r="JST4" s="265"/>
      <c r="JSU4" s="265"/>
      <c r="JSV4" s="265"/>
      <c r="JSW4" s="265"/>
      <c r="JSX4" s="265"/>
      <c r="JSY4" s="265"/>
      <c r="JSZ4" s="265"/>
      <c r="JTA4" s="265"/>
      <c r="JTB4" s="265"/>
      <c r="JTC4" s="265"/>
      <c r="JTD4" s="265"/>
      <c r="JTE4" s="265"/>
      <c r="JTF4" s="265"/>
      <c r="JTG4" s="265"/>
      <c r="JTH4" s="265"/>
      <c r="JTI4" s="265"/>
      <c r="JTJ4" s="265"/>
      <c r="JTK4" s="265"/>
      <c r="JTL4" s="265"/>
      <c r="JTM4" s="265"/>
      <c r="JTN4" s="265"/>
      <c r="JTO4" s="265"/>
      <c r="JTP4" s="265"/>
      <c r="JTQ4" s="265"/>
      <c r="JTR4" s="265"/>
      <c r="JTS4" s="265"/>
      <c r="JTT4" s="265"/>
      <c r="JTU4" s="265"/>
      <c r="JTV4" s="265"/>
      <c r="JTW4" s="265"/>
      <c r="JTX4" s="265"/>
      <c r="JTY4" s="265"/>
      <c r="JTZ4" s="265"/>
      <c r="JUA4" s="265"/>
      <c r="JUB4" s="265"/>
      <c r="JUC4" s="265"/>
      <c r="JUD4" s="265"/>
      <c r="JUE4" s="265"/>
      <c r="JUF4" s="265"/>
      <c r="JUG4" s="265"/>
      <c r="JUH4" s="265"/>
      <c r="JUI4" s="265"/>
      <c r="JUJ4" s="265"/>
      <c r="JUK4" s="265"/>
      <c r="JUL4" s="265"/>
      <c r="JUM4" s="265"/>
      <c r="JUN4" s="265"/>
      <c r="JUO4" s="265"/>
      <c r="JUP4" s="265"/>
      <c r="JUQ4" s="265"/>
      <c r="JUR4" s="265"/>
      <c r="JUS4" s="265"/>
      <c r="JUT4" s="265"/>
      <c r="JUU4" s="265"/>
      <c r="JUV4" s="265"/>
      <c r="JUW4" s="265"/>
      <c r="JUX4" s="265"/>
      <c r="JUY4" s="265"/>
      <c r="JUZ4" s="265"/>
      <c r="JVA4" s="265"/>
      <c r="JVB4" s="265"/>
      <c r="JVC4" s="265"/>
      <c r="JVD4" s="265"/>
      <c r="JVE4" s="265"/>
      <c r="JVF4" s="265"/>
      <c r="JVG4" s="265"/>
      <c r="JVH4" s="265"/>
      <c r="JVI4" s="265"/>
      <c r="JVJ4" s="265"/>
      <c r="JVK4" s="265"/>
      <c r="JVL4" s="265"/>
      <c r="JVM4" s="265"/>
      <c r="JVN4" s="265"/>
      <c r="JVO4" s="265"/>
      <c r="JVP4" s="265"/>
      <c r="JVQ4" s="265"/>
      <c r="JVR4" s="265"/>
      <c r="JVS4" s="265"/>
      <c r="JVT4" s="265"/>
      <c r="JVU4" s="265"/>
      <c r="JVV4" s="265"/>
      <c r="JVW4" s="265"/>
      <c r="JVX4" s="265"/>
      <c r="JVY4" s="265"/>
      <c r="JVZ4" s="265"/>
      <c r="JWA4" s="265"/>
      <c r="JWB4" s="265"/>
      <c r="JWC4" s="265"/>
      <c r="JWD4" s="265"/>
      <c r="JWE4" s="265"/>
      <c r="JWF4" s="265"/>
      <c r="JWG4" s="265"/>
      <c r="JWH4" s="265"/>
      <c r="JWI4" s="265"/>
      <c r="JWJ4" s="265"/>
      <c r="JWK4" s="265"/>
      <c r="JWL4" s="265"/>
      <c r="JWM4" s="265"/>
      <c r="JWN4" s="265"/>
      <c r="JWO4" s="265"/>
      <c r="JWP4" s="265"/>
      <c r="JWQ4" s="265"/>
      <c r="JWR4" s="265"/>
      <c r="JWS4" s="265"/>
      <c r="JWT4" s="265"/>
      <c r="JWU4" s="265"/>
      <c r="JWV4" s="265"/>
      <c r="JWW4" s="265"/>
      <c r="JWX4" s="265"/>
      <c r="JWY4" s="265"/>
      <c r="JWZ4" s="265"/>
      <c r="JXA4" s="265"/>
      <c r="JXB4" s="265"/>
      <c r="JXC4" s="265"/>
      <c r="JXD4" s="265"/>
      <c r="JXE4" s="265"/>
      <c r="JXF4" s="265"/>
      <c r="JXG4" s="265"/>
      <c r="JXH4" s="265"/>
      <c r="JXI4" s="265"/>
      <c r="JXJ4" s="265"/>
      <c r="JXK4" s="265"/>
      <c r="JXL4" s="265"/>
      <c r="JXM4" s="265"/>
      <c r="JXN4" s="265"/>
      <c r="JXO4" s="265"/>
      <c r="JXP4" s="265"/>
      <c r="JXQ4" s="265"/>
      <c r="JXR4" s="265"/>
      <c r="JXS4" s="265"/>
      <c r="JXT4" s="265"/>
      <c r="JXU4" s="265"/>
      <c r="JXV4" s="265"/>
      <c r="JXW4" s="265"/>
      <c r="JXX4" s="265"/>
      <c r="JXY4" s="265"/>
      <c r="JXZ4" s="265"/>
      <c r="JYA4" s="265"/>
      <c r="JYB4" s="265"/>
      <c r="JYC4" s="265"/>
      <c r="JYD4" s="265"/>
      <c r="JYE4" s="265"/>
      <c r="JYF4" s="265"/>
      <c r="JYG4" s="265"/>
      <c r="JYH4" s="265"/>
      <c r="JYI4" s="265"/>
      <c r="JYJ4" s="265"/>
      <c r="JYK4" s="265"/>
      <c r="JYL4" s="265"/>
      <c r="JYM4" s="265"/>
      <c r="JYN4" s="265"/>
      <c r="JYO4" s="265"/>
      <c r="JYP4" s="265"/>
      <c r="JYQ4" s="265"/>
      <c r="JYR4" s="265"/>
      <c r="JYS4" s="265"/>
      <c r="JYT4" s="265"/>
      <c r="JYU4" s="265"/>
      <c r="JYV4" s="265"/>
      <c r="JYW4" s="265"/>
      <c r="JYX4" s="265"/>
      <c r="JYY4" s="265"/>
      <c r="JYZ4" s="265"/>
      <c r="JZA4" s="265"/>
      <c r="JZB4" s="265"/>
      <c r="JZC4" s="265"/>
      <c r="JZD4" s="265"/>
      <c r="JZE4" s="265"/>
      <c r="JZF4" s="265"/>
      <c r="JZG4" s="265"/>
      <c r="JZH4" s="265"/>
      <c r="JZI4" s="265"/>
      <c r="JZJ4" s="265"/>
      <c r="JZK4" s="265"/>
      <c r="JZL4" s="265"/>
      <c r="JZM4" s="265"/>
      <c r="JZN4" s="265"/>
      <c r="JZO4" s="265"/>
      <c r="JZP4" s="265"/>
      <c r="JZQ4" s="265"/>
      <c r="JZR4" s="265"/>
      <c r="JZS4" s="265"/>
      <c r="JZT4" s="265"/>
      <c r="JZU4" s="265"/>
      <c r="JZV4" s="265"/>
      <c r="JZW4" s="265"/>
      <c r="JZX4" s="265"/>
      <c r="JZY4" s="265"/>
      <c r="JZZ4" s="265"/>
      <c r="KAA4" s="265"/>
      <c r="KAB4" s="265"/>
      <c r="KAC4" s="265"/>
      <c r="KAD4" s="265"/>
      <c r="KAE4" s="265"/>
      <c r="KAF4" s="265"/>
      <c r="KAG4" s="265"/>
      <c r="KAH4" s="265"/>
      <c r="KAI4" s="265"/>
      <c r="KAJ4" s="265"/>
      <c r="KAK4" s="265"/>
      <c r="KAL4" s="265"/>
      <c r="KAM4" s="265"/>
      <c r="KAN4" s="265"/>
      <c r="KAO4" s="265"/>
      <c r="KAP4" s="265"/>
      <c r="KAQ4" s="265"/>
      <c r="KAR4" s="265"/>
      <c r="KAS4" s="265"/>
      <c r="KAT4" s="265"/>
      <c r="KAU4" s="265"/>
      <c r="KAV4" s="265"/>
      <c r="KAW4" s="265"/>
      <c r="KAX4" s="265"/>
      <c r="KAY4" s="265"/>
      <c r="KAZ4" s="265"/>
      <c r="KBA4" s="265"/>
      <c r="KBB4" s="265"/>
      <c r="KBC4" s="265"/>
      <c r="KBD4" s="265"/>
      <c r="KBE4" s="265"/>
      <c r="KBF4" s="265"/>
      <c r="KBG4" s="265"/>
      <c r="KBH4" s="265"/>
      <c r="KBI4" s="265"/>
      <c r="KBJ4" s="265"/>
      <c r="KBK4" s="265"/>
      <c r="KBL4" s="265"/>
      <c r="KBM4" s="265"/>
      <c r="KBN4" s="265"/>
      <c r="KBO4" s="265"/>
      <c r="KBP4" s="265"/>
      <c r="KBQ4" s="265"/>
      <c r="KBR4" s="265"/>
      <c r="KBS4" s="265"/>
      <c r="KBT4" s="265"/>
      <c r="KBU4" s="265"/>
      <c r="KBV4" s="265"/>
      <c r="KBW4" s="265"/>
      <c r="KBX4" s="265"/>
      <c r="KBY4" s="265"/>
      <c r="KBZ4" s="265"/>
      <c r="KCA4" s="265"/>
      <c r="KCB4" s="265"/>
      <c r="KCC4" s="265"/>
      <c r="KCD4" s="265"/>
      <c r="KCE4" s="265"/>
      <c r="KCF4" s="265"/>
      <c r="KCG4" s="265"/>
      <c r="KCH4" s="265"/>
      <c r="KCI4" s="265"/>
      <c r="KCJ4" s="265"/>
      <c r="KCK4" s="265"/>
      <c r="KCL4" s="265"/>
      <c r="KCM4" s="265"/>
      <c r="KCN4" s="265"/>
      <c r="KCO4" s="265"/>
      <c r="KCP4" s="265"/>
      <c r="KCQ4" s="265"/>
      <c r="KCR4" s="265"/>
      <c r="KCS4" s="265"/>
      <c r="KCT4" s="265"/>
      <c r="KCU4" s="265"/>
      <c r="KCV4" s="265"/>
      <c r="KCW4" s="265"/>
      <c r="KCX4" s="265"/>
      <c r="KCY4" s="265"/>
      <c r="KCZ4" s="265"/>
      <c r="KDA4" s="265"/>
      <c r="KDB4" s="265"/>
      <c r="KDC4" s="265"/>
      <c r="KDD4" s="265"/>
      <c r="KDE4" s="265"/>
      <c r="KDF4" s="265"/>
      <c r="KDG4" s="265"/>
      <c r="KDH4" s="265"/>
      <c r="KDI4" s="265"/>
      <c r="KDJ4" s="265"/>
      <c r="KDK4" s="265"/>
      <c r="KDL4" s="265"/>
      <c r="KDM4" s="265"/>
      <c r="KDN4" s="265"/>
      <c r="KDO4" s="265"/>
      <c r="KDP4" s="265"/>
      <c r="KDQ4" s="265"/>
      <c r="KDR4" s="265"/>
      <c r="KDS4" s="265"/>
      <c r="KDT4" s="265"/>
      <c r="KDU4" s="265"/>
      <c r="KDV4" s="265"/>
      <c r="KDW4" s="265"/>
      <c r="KDX4" s="265"/>
      <c r="KDY4" s="265"/>
      <c r="KDZ4" s="265"/>
      <c r="KEA4" s="265"/>
      <c r="KEB4" s="265"/>
      <c r="KEC4" s="265"/>
      <c r="KED4" s="265"/>
      <c r="KEE4" s="265"/>
      <c r="KEF4" s="265"/>
      <c r="KEG4" s="265"/>
      <c r="KEH4" s="265"/>
      <c r="KEI4" s="265"/>
      <c r="KEJ4" s="265"/>
      <c r="KEK4" s="265"/>
      <c r="KEL4" s="265"/>
      <c r="KEM4" s="265"/>
      <c r="KEN4" s="265"/>
      <c r="KEO4" s="265"/>
      <c r="KEP4" s="265"/>
      <c r="KEQ4" s="265"/>
      <c r="KER4" s="265"/>
      <c r="KES4" s="265"/>
      <c r="KET4" s="265"/>
      <c r="KEU4" s="265"/>
      <c r="KEV4" s="265"/>
      <c r="KEW4" s="265"/>
      <c r="KEX4" s="265"/>
      <c r="KEY4" s="265"/>
      <c r="KEZ4" s="265"/>
      <c r="KFA4" s="265"/>
      <c r="KFB4" s="265"/>
      <c r="KFC4" s="265"/>
      <c r="KFD4" s="265"/>
      <c r="KFE4" s="265"/>
      <c r="KFF4" s="265"/>
      <c r="KFG4" s="265"/>
      <c r="KFH4" s="265"/>
      <c r="KFI4" s="265"/>
      <c r="KFJ4" s="265"/>
      <c r="KFK4" s="265"/>
      <c r="KFL4" s="265"/>
      <c r="KFM4" s="265"/>
      <c r="KFN4" s="265"/>
      <c r="KFO4" s="265"/>
      <c r="KFP4" s="265"/>
      <c r="KFQ4" s="265"/>
      <c r="KFR4" s="265"/>
      <c r="KFS4" s="265"/>
      <c r="KFT4" s="265"/>
      <c r="KFU4" s="265"/>
      <c r="KFV4" s="265"/>
      <c r="KFW4" s="265"/>
      <c r="KFX4" s="265"/>
      <c r="KFY4" s="265"/>
      <c r="KFZ4" s="265"/>
      <c r="KGA4" s="265"/>
      <c r="KGB4" s="265"/>
      <c r="KGC4" s="265"/>
      <c r="KGD4" s="265"/>
      <c r="KGE4" s="265"/>
      <c r="KGF4" s="265"/>
      <c r="KGG4" s="265"/>
      <c r="KGH4" s="265"/>
      <c r="KGI4" s="265"/>
      <c r="KGJ4" s="265"/>
      <c r="KGK4" s="265"/>
      <c r="KGL4" s="265"/>
      <c r="KGM4" s="265"/>
      <c r="KGN4" s="265"/>
      <c r="KGO4" s="265"/>
      <c r="KGP4" s="265"/>
      <c r="KGQ4" s="265"/>
      <c r="KGR4" s="265"/>
      <c r="KGS4" s="265"/>
      <c r="KGT4" s="265"/>
      <c r="KGU4" s="265"/>
      <c r="KGV4" s="265"/>
      <c r="KGW4" s="265"/>
      <c r="KGX4" s="265"/>
      <c r="KGY4" s="265"/>
      <c r="KGZ4" s="265"/>
      <c r="KHA4" s="265"/>
      <c r="KHB4" s="265"/>
      <c r="KHC4" s="265"/>
      <c r="KHD4" s="265"/>
      <c r="KHE4" s="265"/>
      <c r="KHF4" s="265"/>
      <c r="KHG4" s="265"/>
      <c r="KHH4" s="265"/>
      <c r="KHI4" s="265"/>
      <c r="KHJ4" s="265"/>
      <c r="KHK4" s="265"/>
      <c r="KHL4" s="265"/>
      <c r="KHM4" s="265"/>
      <c r="KHN4" s="265"/>
      <c r="KHO4" s="265"/>
      <c r="KHP4" s="265"/>
      <c r="KHQ4" s="265"/>
      <c r="KHR4" s="265"/>
      <c r="KHS4" s="265"/>
      <c r="KHT4" s="265"/>
      <c r="KHU4" s="265"/>
      <c r="KHV4" s="265"/>
      <c r="KHW4" s="265"/>
      <c r="KHX4" s="265"/>
      <c r="KHY4" s="265"/>
      <c r="KHZ4" s="265"/>
      <c r="KIA4" s="265"/>
      <c r="KIB4" s="265"/>
      <c r="KIC4" s="265"/>
      <c r="KID4" s="265"/>
      <c r="KIE4" s="265"/>
      <c r="KIF4" s="265"/>
      <c r="KIG4" s="265"/>
      <c r="KIH4" s="265"/>
      <c r="KII4" s="265"/>
      <c r="KIJ4" s="265"/>
      <c r="KIK4" s="265"/>
      <c r="KIL4" s="265"/>
      <c r="KIM4" s="265"/>
      <c r="KIN4" s="265"/>
      <c r="KIO4" s="265"/>
      <c r="KIP4" s="265"/>
      <c r="KIQ4" s="265"/>
      <c r="KIR4" s="265"/>
      <c r="KIS4" s="265"/>
      <c r="KIT4" s="265"/>
      <c r="KIU4" s="265"/>
      <c r="KIV4" s="265"/>
      <c r="KIW4" s="265"/>
      <c r="KIX4" s="265"/>
      <c r="KIY4" s="265"/>
      <c r="KIZ4" s="265"/>
      <c r="KJA4" s="265"/>
      <c r="KJB4" s="265"/>
      <c r="KJC4" s="265"/>
      <c r="KJD4" s="265"/>
      <c r="KJE4" s="265"/>
      <c r="KJF4" s="265"/>
      <c r="KJG4" s="265"/>
      <c r="KJH4" s="265"/>
      <c r="KJI4" s="265"/>
      <c r="KJJ4" s="265"/>
      <c r="KJK4" s="265"/>
      <c r="KJL4" s="265"/>
      <c r="KJM4" s="265"/>
      <c r="KJN4" s="265"/>
      <c r="KJO4" s="265"/>
      <c r="KJP4" s="265"/>
      <c r="KJQ4" s="265"/>
      <c r="KJR4" s="265"/>
      <c r="KJS4" s="265"/>
      <c r="KJT4" s="265"/>
      <c r="KJU4" s="265"/>
      <c r="KJV4" s="265"/>
      <c r="KJW4" s="265"/>
      <c r="KJX4" s="265"/>
      <c r="KJY4" s="265"/>
      <c r="KJZ4" s="265"/>
      <c r="KKA4" s="265"/>
      <c r="KKB4" s="265"/>
      <c r="KKC4" s="265"/>
      <c r="KKD4" s="265"/>
      <c r="KKE4" s="265"/>
      <c r="KKF4" s="265"/>
      <c r="KKG4" s="265"/>
      <c r="KKH4" s="265"/>
      <c r="KKI4" s="265"/>
      <c r="KKJ4" s="265"/>
      <c r="KKK4" s="265"/>
      <c r="KKL4" s="265"/>
      <c r="KKM4" s="265"/>
      <c r="KKN4" s="265"/>
      <c r="KKO4" s="265"/>
      <c r="KKP4" s="265"/>
      <c r="KKQ4" s="265"/>
      <c r="KKR4" s="265"/>
      <c r="KKS4" s="265"/>
      <c r="KKT4" s="265"/>
      <c r="KKU4" s="265"/>
      <c r="KKV4" s="265"/>
      <c r="KKW4" s="265"/>
      <c r="KKX4" s="265"/>
      <c r="KKY4" s="265"/>
      <c r="KKZ4" s="265"/>
      <c r="KLA4" s="265"/>
      <c r="KLB4" s="265"/>
      <c r="KLC4" s="265"/>
      <c r="KLD4" s="265"/>
      <c r="KLE4" s="265"/>
      <c r="KLF4" s="265"/>
      <c r="KLG4" s="265"/>
      <c r="KLH4" s="265"/>
      <c r="KLI4" s="265"/>
      <c r="KLJ4" s="265"/>
      <c r="KLK4" s="265"/>
      <c r="KLL4" s="265"/>
      <c r="KLM4" s="265"/>
      <c r="KLN4" s="265"/>
      <c r="KLO4" s="265"/>
      <c r="KLP4" s="265"/>
      <c r="KLQ4" s="265"/>
      <c r="KLR4" s="265"/>
      <c r="KLS4" s="265"/>
      <c r="KLT4" s="265"/>
      <c r="KLU4" s="265"/>
      <c r="KLV4" s="265"/>
      <c r="KLW4" s="265"/>
      <c r="KLX4" s="265"/>
      <c r="KLY4" s="265"/>
      <c r="KLZ4" s="265"/>
      <c r="KMA4" s="265"/>
      <c r="KMB4" s="265"/>
      <c r="KMC4" s="265"/>
      <c r="KMD4" s="265"/>
      <c r="KME4" s="265"/>
      <c r="KMF4" s="265"/>
      <c r="KMG4" s="265"/>
      <c r="KMH4" s="265"/>
      <c r="KMI4" s="265"/>
      <c r="KMJ4" s="265"/>
      <c r="KMK4" s="265"/>
      <c r="KML4" s="265"/>
      <c r="KMM4" s="265"/>
      <c r="KMN4" s="265"/>
      <c r="KMO4" s="265"/>
      <c r="KMP4" s="265"/>
      <c r="KMQ4" s="265"/>
      <c r="KMR4" s="265"/>
      <c r="KMS4" s="265"/>
      <c r="KMT4" s="265"/>
      <c r="KMU4" s="265"/>
      <c r="KMV4" s="265"/>
      <c r="KMW4" s="265"/>
      <c r="KMX4" s="265"/>
      <c r="KMY4" s="265"/>
      <c r="KMZ4" s="265"/>
      <c r="KNA4" s="265"/>
      <c r="KNB4" s="265"/>
      <c r="KNC4" s="265"/>
      <c r="KND4" s="265"/>
      <c r="KNE4" s="265"/>
      <c r="KNF4" s="265"/>
      <c r="KNG4" s="265"/>
      <c r="KNH4" s="265"/>
      <c r="KNI4" s="265"/>
      <c r="KNJ4" s="265"/>
      <c r="KNK4" s="265"/>
      <c r="KNL4" s="265"/>
      <c r="KNM4" s="265"/>
      <c r="KNN4" s="265"/>
      <c r="KNO4" s="265"/>
      <c r="KNP4" s="265"/>
      <c r="KNQ4" s="265"/>
      <c r="KNR4" s="265"/>
      <c r="KNS4" s="265"/>
      <c r="KNT4" s="265"/>
      <c r="KNU4" s="265"/>
      <c r="KNV4" s="265"/>
      <c r="KNW4" s="265"/>
      <c r="KNX4" s="265"/>
      <c r="KNY4" s="265"/>
      <c r="KNZ4" s="265"/>
      <c r="KOA4" s="265"/>
      <c r="KOB4" s="265"/>
      <c r="KOC4" s="265"/>
      <c r="KOD4" s="265"/>
      <c r="KOE4" s="265"/>
      <c r="KOF4" s="265"/>
      <c r="KOG4" s="265"/>
      <c r="KOH4" s="265"/>
      <c r="KOI4" s="265"/>
      <c r="KOJ4" s="265"/>
      <c r="KOK4" s="265"/>
      <c r="KOL4" s="265"/>
      <c r="KOM4" s="265"/>
      <c r="KON4" s="265"/>
      <c r="KOO4" s="265"/>
      <c r="KOP4" s="265"/>
      <c r="KOQ4" s="265"/>
      <c r="KOR4" s="265"/>
      <c r="KOS4" s="265"/>
      <c r="KOT4" s="265"/>
      <c r="KOU4" s="265"/>
      <c r="KOV4" s="265"/>
      <c r="KOW4" s="265"/>
      <c r="KOX4" s="265"/>
      <c r="KOY4" s="265"/>
      <c r="KOZ4" s="265"/>
      <c r="KPA4" s="265"/>
      <c r="KPB4" s="265"/>
      <c r="KPC4" s="265"/>
      <c r="KPD4" s="265"/>
      <c r="KPE4" s="265"/>
      <c r="KPF4" s="265"/>
      <c r="KPG4" s="265"/>
      <c r="KPH4" s="265"/>
      <c r="KPI4" s="265"/>
      <c r="KPJ4" s="265"/>
      <c r="KPK4" s="265"/>
      <c r="KPL4" s="265"/>
      <c r="KPM4" s="265"/>
      <c r="KPN4" s="265"/>
      <c r="KPO4" s="265"/>
      <c r="KPP4" s="265"/>
      <c r="KPQ4" s="265"/>
      <c r="KPR4" s="265"/>
      <c r="KPS4" s="265"/>
      <c r="KPT4" s="265"/>
      <c r="KPU4" s="265"/>
      <c r="KPV4" s="265"/>
      <c r="KPW4" s="265"/>
      <c r="KPX4" s="265"/>
      <c r="KPY4" s="265"/>
      <c r="KPZ4" s="265"/>
      <c r="KQA4" s="265"/>
      <c r="KQB4" s="265"/>
      <c r="KQC4" s="265"/>
      <c r="KQD4" s="265"/>
      <c r="KQE4" s="265"/>
      <c r="KQF4" s="265"/>
      <c r="KQG4" s="265"/>
      <c r="KQH4" s="265"/>
      <c r="KQI4" s="265"/>
      <c r="KQJ4" s="265"/>
      <c r="KQK4" s="265"/>
      <c r="KQL4" s="265"/>
      <c r="KQM4" s="265"/>
      <c r="KQN4" s="265"/>
      <c r="KQO4" s="265"/>
      <c r="KQP4" s="265"/>
      <c r="KQQ4" s="265"/>
      <c r="KQR4" s="265"/>
      <c r="KQS4" s="265"/>
      <c r="KQT4" s="265"/>
      <c r="KQU4" s="265"/>
      <c r="KQV4" s="265"/>
      <c r="KQW4" s="265"/>
      <c r="KQX4" s="265"/>
      <c r="KQY4" s="265"/>
      <c r="KQZ4" s="265"/>
      <c r="KRA4" s="265"/>
      <c r="KRB4" s="265"/>
      <c r="KRC4" s="265"/>
      <c r="KRD4" s="265"/>
      <c r="KRE4" s="265"/>
      <c r="KRF4" s="265"/>
      <c r="KRG4" s="265"/>
      <c r="KRH4" s="265"/>
      <c r="KRI4" s="265"/>
      <c r="KRJ4" s="265"/>
      <c r="KRK4" s="265"/>
      <c r="KRL4" s="265"/>
      <c r="KRM4" s="265"/>
      <c r="KRN4" s="265"/>
      <c r="KRO4" s="265"/>
      <c r="KRP4" s="265"/>
      <c r="KRQ4" s="265"/>
      <c r="KRR4" s="265"/>
      <c r="KRS4" s="265"/>
      <c r="KRT4" s="265"/>
      <c r="KRU4" s="265"/>
      <c r="KRV4" s="265"/>
      <c r="KRW4" s="265"/>
      <c r="KRX4" s="265"/>
      <c r="KRY4" s="265"/>
      <c r="KRZ4" s="265"/>
      <c r="KSA4" s="265"/>
      <c r="KSB4" s="265"/>
      <c r="KSC4" s="265"/>
      <c r="KSD4" s="265"/>
      <c r="KSE4" s="265"/>
      <c r="KSF4" s="265"/>
      <c r="KSG4" s="265"/>
      <c r="KSH4" s="265"/>
      <c r="KSI4" s="265"/>
      <c r="KSJ4" s="265"/>
      <c r="KSK4" s="265"/>
      <c r="KSL4" s="265"/>
      <c r="KSM4" s="265"/>
      <c r="KSN4" s="265"/>
      <c r="KSO4" s="265"/>
      <c r="KSP4" s="265"/>
      <c r="KSQ4" s="265"/>
      <c r="KSR4" s="265"/>
      <c r="KSS4" s="265"/>
      <c r="KST4" s="265"/>
      <c r="KSU4" s="265"/>
      <c r="KSV4" s="265"/>
      <c r="KSW4" s="265"/>
      <c r="KSX4" s="265"/>
      <c r="KSY4" s="265"/>
      <c r="KSZ4" s="265"/>
      <c r="KTA4" s="265"/>
      <c r="KTB4" s="265"/>
      <c r="KTC4" s="265"/>
      <c r="KTD4" s="265"/>
      <c r="KTE4" s="265"/>
      <c r="KTF4" s="265"/>
      <c r="KTG4" s="265"/>
      <c r="KTH4" s="265"/>
      <c r="KTI4" s="265"/>
      <c r="KTJ4" s="265"/>
      <c r="KTK4" s="265"/>
      <c r="KTL4" s="265"/>
      <c r="KTM4" s="265"/>
      <c r="KTN4" s="265"/>
      <c r="KTO4" s="265"/>
      <c r="KTP4" s="265"/>
      <c r="KTQ4" s="265"/>
      <c r="KTR4" s="265"/>
      <c r="KTS4" s="265"/>
      <c r="KTT4" s="265"/>
      <c r="KTU4" s="265"/>
      <c r="KTV4" s="265"/>
      <c r="KTW4" s="265"/>
      <c r="KTX4" s="265"/>
      <c r="KTY4" s="265"/>
      <c r="KTZ4" s="265"/>
      <c r="KUA4" s="265"/>
      <c r="KUB4" s="265"/>
      <c r="KUC4" s="265"/>
      <c r="KUD4" s="265"/>
      <c r="KUE4" s="265"/>
      <c r="KUF4" s="265"/>
      <c r="KUG4" s="265"/>
      <c r="KUH4" s="265"/>
      <c r="KUI4" s="265"/>
      <c r="KUJ4" s="265"/>
      <c r="KUK4" s="265"/>
      <c r="KUL4" s="265"/>
      <c r="KUM4" s="265"/>
      <c r="KUN4" s="265"/>
      <c r="KUO4" s="265"/>
      <c r="KUP4" s="265"/>
      <c r="KUQ4" s="265"/>
      <c r="KUR4" s="265"/>
      <c r="KUS4" s="265"/>
      <c r="KUT4" s="265"/>
      <c r="KUU4" s="265"/>
      <c r="KUV4" s="265"/>
      <c r="KUW4" s="265"/>
      <c r="KUX4" s="265"/>
      <c r="KUY4" s="265"/>
      <c r="KUZ4" s="265"/>
      <c r="KVA4" s="265"/>
      <c r="KVB4" s="265"/>
      <c r="KVC4" s="265"/>
      <c r="KVD4" s="265"/>
      <c r="KVE4" s="265"/>
      <c r="KVF4" s="265"/>
      <c r="KVG4" s="265"/>
      <c r="KVH4" s="265"/>
      <c r="KVI4" s="265"/>
      <c r="KVJ4" s="265"/>
      <c r="KVK4" s="265"/>
      <c r="KVL4" s="265"/>
      <c r="KVM4" s="265"/>
      <c r="KVN4" s="265"/>
      <c r="KVO4" s="265"/>
      <c r="KVP4" s="265"/>
      <c r="KVQ4" s="265"/>
      <c r="KVR4" s="265"/>
      <c r="KVS4" s="265"/>
      <c r="KVT4" s="265"/>
      <c r="KVU4" s="265"/>
      <c r="KVV4" s="265"/>
      <c r="KVW4" s="265"/>
      <c r="KVX4" s="265"/>
      <c r="KVY4" s="265"/>
      <c r="KVZ4" s="265"/>
      <c r="KWA4" s="265"/>
      <c r="KWB4" s="265"/>
      <c r="KWC4" s="265"/>
      <c r="KWD4" s="265"/>
      <c r="KWE4" s="265"/>
      <c r="KWF4" s="265"/>
      <c r="KWG4" s="265"/>
      <c r="KWH4" s="265"/>
      <c r="KWI4" s="265"/>
      <c r="KWJ4" s="265"/>
      <c r="KWK4" s="265"/>
      <c r="KWL4" s="265"/>
      <c r="KWM4" s="265"/>
      <c r="KWN4" s="265"/>
      <c r="KWO4" s="265"/>
      <c r="KWP4" s="265"/>
      <c r="KWQ4" s="265"/>
      <c r="KWR4" s="265"/>
      <c r="KWS4" s="265"/>
      <c r="KWT4" s="265"/>
      <c r="KWU4" s="265"/>
      <c r="KWV4" s="265"/>
      <c r="KWW4" s="265"/>
      <c r="KWX4" s="265"/>
      <c r="KWY4" s="265"/>
      <c r="KWZ4" s="265"/>
      <c r="KXA4" s="265"/>
      <c r="KXB4" s="265"/>
      <c r="KXC4" s="265"/>
      <c r="KXD4" s="265"/>
      <c r="KXE4" s="265"/>
      <c r="KXF4" s="265"/>
      <c r="KXG4" s="265"/>
      <c r="KXH4" s="265"/>
      <c r="KXI4" s="265"/>
      <c r="KXJ4" s="265"/>
      <c r="KXK4" s="265"/>
      <c r="KXL4" s="265"/>
      <c r="KXM4" s="265"/>
      <c r="KXN4" s="265"/>
      <c r="KXO4" s="265"/>
      <c r="KXP4" s="265"/>
      <c r="KXQ4" s="265"/>
      <c r="KXR4" s="265"/>
      <c r="KXS4" s="265"/>
      <c r="KXT4" s="265"/>
      <c r="KXU4" s="265"/>
      <c r="KXV4" s="265"/>
      <c r="KXW4" s="265"/>
      <c r="KXX4" s="265"/>
      <c r="KXY4" s="265"/>
      <c r="KXZ4" s="265"/>
      <c r="KYA4" s="265"/>
      <c r="KYB4" s="265"/>
      <c r="KYC4" s="265"/>
      <c r="KYD4" s="265"/>
      <c r="KYE4" s="265"/>
      <c r="KYF4" s="265"/>
      <c r="KYG4" s="265"/>
      <c r="KYH4" s="265"/>
      <c r="KYI4" s="265"/>
      <c r="KYJ4" s="265"/>
      <c r="KYK4" s="265"/>
      <c r="KYL4" s="265"/>
      <c r="KYM4" s="265"/>
      <c r="KYN4" s="265"/>
      <c r="KYO4" s="265"/>
      <c r="KYP4" s="265"/>
      <c r="KYQ4" s="265"/>
      <c r="KYR4" s="265"/>
      <c r="KYS4" s="265"/>
      <c r="KYT4" s="265"/>
      <c r="KYU4" s="265"/>
      <c r="KYV4" s="265"/>
      <c r="KYW4" s="265"/>
      <c r="KYX4" s="265"/>
      <c r="KYY4" s="265"/>
      <c r="KYZ4" s="265"/>
      <c r="KZA4" s="265"/>
      <c r="KZB4" s="265"/>
      <c r="KZC4" s="265"/>
      <c r="KZD4" s="265"/>
      <c r="KZE4" s="265"/>
      <c r="KZF4" s="265"/>
      <c r="KZG4" s="265"/>
      <c r="KZH4" s="265"/>
      <c r="KZI4" s="265"/>
      <c r="KZJ4" s="265"/>
      <c r="KZK4" s="265"/>
      <c r="KZL4" s="265"/>
      <c r="KZM4" s="265"/>
      <c r="KZN4" s="265"/>
      <c r="KZO4" s="265"/>
      <c r="KZP4" s="265"/>
      <c r="KZQ4" s="265"/>
      <c r="KZR4" s="265"/>
      <c r="KZS4" s="265"/>
      <c r="KZT4" s="265"/>
      <c r="KZU4" s="265"/>
      <c r="KZV4" s="265"/>
      <c r="KZW4" s="265"/>
      <c r="KZX4" s="265"/>
      <c r="KZY4" s="265"/>
      <c r="KZZ4" s="265"/>
      <c r="LAA4" s="265"/>
      <c r="LAB4" s="265"/>
      <c r="LAC4" s="265"/>
      <c r="LAD4" s="265"/>
      <c r="LAE4" s="265"/>
      <c r="LAF4" s="265"/>
      <c r="LAG4" s="265"/>
      <c r="LAH4" s="265"/>
      <c r="LAI4" s="265"/>
      <c r="LAJ4" s="265"/>
      <c r="LAK4" s="265"/>
      <c r="LAL4" s="265"/>
      <c r="LAM4" s="265"/>
      <c r="LAN4" s="265"/>
      <c r="LAO4" s="265"/>
      <c r="LAP4" s="265"/>
      <c r="LAQ4" s="265"/>
      <c r="LAR4" s="265"/>
      <c r="LAS4" s="265"/>
      <c r="LAT4" s="265"/>
      <c r="LAU4" s="265"/>
      <c r="LAV4" s="265"/>
      <c r="LAW4" s="265"/>
      <c r="LAX4" s="265"/>
      <c r="LAY4" s="265"/>
      <c r="LAZ4" s="265"/>
      <c r="LBA4" s="265"/>
      <c r="LBB4" s="265"/>
      <c r="LBC4" s="265"/>
      <c r="LBD4" s="265"/>
      <c r="LBE4" s="265"/>
      <c r="LBF4" s="265"/>
      <c r="LBG4" s="265"/>
      <c r="LBH4" s="265"/>
      <c r="LBI4" s="265"/>
      <c r="LBJ4" s="265"/>
      <c r="LBK4" s="265"/>
      <c r="LBL4" s="265"/>
      <c r="LBM4" s="265"/>
      <c r="LBN4" s="265"/>
      <c r="LBO4" s="265"/>
      <c r="LBP4" s="265"/>
      <c r="LBQ4" s="265"/>
      <c r="LBR4" s="265"/>
      <c r="LBS4" s="265"/>
      <c r="LBT4" s="265"/>
      <c r="LBU4" s="265"/>
      <c r="LBV4" s="265"/>
      <c r="LBW4" s="265"/>
      <c r="LBX4" s="265"/>
      <c r="LBY4" s="265"/>
      <c r="LBZ4" s="265"/>
      <c r="LCA4" s="265"/>
      <c r="LCB4" s="265"/>
      <c r="LCC4" s="265"/>
      <c r="LCD4" s="265"/>
      <c r="LCE4" s="265"/>
      <c r="LCF4" s="265"/>
      <c r="LCG4" s="265"/>
      <c r="LCH4" s="265"/>
      <c r="LCI4" s="265"/>
      <c r="LCJ4" s="265"/>
      <c r="LCK4" s="265"/>
      <c r="LCL4" s="265"/>
      <c r="LCM4" s="265"/>
      <c r="LCN4" s="265"/>
      <c r="LCO4" s="265"/>
      <c r="LCP4" s="265"/>
      <c r="LCQ4" s="265"/>
      <c r="LCR4" s="265"/>
      <c r="LCS4" s="265"/>
      <c r="LCT4" s="265"/>
      <c r="LCU4" s="265"/>
      <c r="LCV4" s="265"/>
      <c r="LCW4" s="265"/>
      <c r="LCX4" s="265"/>
      <c r="LCY4" s="265"/>
      <c r="LCZ4" s="265"/>
      <c r="LDA4" s="265"/>
      <c r="LDB4" s="265"/>
      <c r="LDC4" s="265"/>
      <c r="LDD4" s="265"/>
      <c r="LDE4" s="265"/>
      <c r="LDF4" s="265"/>
      <c r="LDG4" s="265"/>
      <c r="LDH4" s="265"/>
      <c r="LDI4" s="265"/>
      <c r="LDJ4" s="265"/>
      <c r="LDK4" s="265"/>
      <c r="LDL4" s="265"/>
      <c r="LDM4" s="265"/>
      <c r="LDN4" s="265"/>
      <c r="LDO4" s="265"/>
      <c r="LDP4" s="265"/>
      <c r="LDQ4" s="265"/>
      <c r="LDR4" s="265"/>
      <c r="LDS4" s="265"/>
      <c r="LDT4" s="265"/>
      <c r="LDU4" s="265"/>
      <c r="LDV4" s="265"/>
      <c r="LDW4" s="265"/>
      <c r="LDX4" s="265"/>
      <c r="LDY4" s="265"/>
      <c r="LDZ4" s="265"/>
      <c r="LEA4" s="265"/>
      <c r="LEB4" s="265"/>
      <c r="LEC4" s="265"/>
      <c r="LED4" s="265"/>
      <c r="LEE4" s="265"/>
      <c r="LEF4" s="265"/>
      <c r="LEG4" s="265"/>
      <c r="LEH4" s="265"/>
      <c r="LEI4" s="265"/>
      <c r="LEJ4" s="265"/>
      <c r="LEK4" s="265"/>
      <c r="LEL4" s="265"/>
      <c r="LEM4" s="265"/>
      <c r="LEN4" s="265"/>
      <c r="LEO4" s="265"/>
      <c r="LEP4" s="265"/>
      <c r="LEQ4" s="265"/>
      <c r="LER4" s="265"/>
      <c r="LES4" s="265"/>
      <c r="LET4" s="265"/>
      <c r="LEU4" s="265"/>
      <c r="LEV4" s="265"/>
      <c r="LEW4" s="265"/>
      <c r="LEX4" s="265"/>
      <c r="LEY4" s="265"/>
      <c r="LEZ4" s="265"/>
      <c r="LFA4" s="265"/>
      <c r="LFB4" s="265"/>
      <c r="LFC4" s="265"/>
      <c r="LFD4" s="265"/>
      <c r="LFE4" s="265"/>
      <c r="LFF4" s="265"/>
      <c r="LFG4" s="265"/>
      <c r="LFH4" s="265"/>
      <c r="LFI4" s="265"/>
      <c r="LFJ4" s="265"/>
      <c r="LFK4" s="265"/>
      <c r="LFL4" s="265"/>
      <c r="LFM4" s="265"/>
      <c r="LFN4" s="265"/>
      <c r="LFO4" s="265"/>
      <c r="LFP4" s="265"/>
      <c r="LFQ4" s="265"/>
      <c r="LFR4" s="265"/>
      <c r="LFS4" s="265"/>
      <c r="LFT4" s="265"/>
      <c r="LFU4" s="265"/>
      <c r="LFV4" s="265"/>
      <c r="LFW4" s="265"/>
      <c r="LFX4" s="265"/>
      <c r="LFY4" s="265"/>
      <c r="LFZ4" s="265"/>
      <c r="LGA4" s="265"/>
      <c r="LGB4" s="265"/>
      <c r="LGC4" s="265"/>
      <c r="LGD4" s="265"/>
      <c r="LGE4" s="265"/>
      <c r="LGF4" s="265"/>
      <c r="LGG4" s="265"/>
      <c r="LGH4" s="265"/>
      <c r="LGI4" s="265"/>
      <c r="LGJ4" s="265"/>
      <c r="LGK4" s="265"/>
      <c r="LGL4" s="265"/>
      <c r="LGM4" s="265"/>
      <c r="LGN4" s="265"/>
      <c r="LGO4" s="265"/>
      <c r="LGP4" s="265"/>
      <c r="LGQ4" s="265"/>
      <c r="LGR4" s="265"/>
      <c r="LGS4" s="265"/>
      <c r="LGT4" s="265"/>
      <c r="LGU4" s="265"/>
      <c r="LGV4" s="265"/>
      <c r="LGW4" s="265"/>
      <c r="LGX4" s="265"/>
      <c r="LGY4" s="265"/>
      <c r="LGZ4" s="265"/>
      <c r="LHA4" s="265"/>
      <c r="LHB4" s="265"/>
      <c r="LHC4" s="265"/>
      <c r="LHD4" s="265"/>
      <c r="LHE4" s="265"/>
      <c r="LHF4" s="265"/>
      <c r="LHG4" s="265"/>
      <c r="LHH4" s="265"/>
      <c r="LHI4" s="265"/>
      <c r="LHJ4" s="265"/>
      <c r="LHK4" s="265"/>
      <c r="LHL4" s="265"/>
      <c r="LHM4" s="265"/>
      <c r="LHN4" s="265"/>
      <c r="LHO4" s="265"/>
      <c r="LHP4" s="265"/>
      <c r="LHQ4" s="265"/>
      <c r="LHR4" s="265"/>
      <c r="LHS4" s="265"/>
      <c r="LHT4" s="265"/>
      <c r="LHU4" s="265"/>
      <c r="LHV4" s="265"/>
      <c r="LHW4" s="265"/>
      <c r="LHX4" s="265"/>
      <c r="LHY4" s="265"/>
      <c r="LHZ4" s="265"/>
      <c r="LIA4" s="265"/>
      <c r="LIB4" s="265"/>
      <c r="LIC4" s="265"/>
      <c r="LID4" s="265"/>
      <c r="LIE4" s="265"/>
      <c r="LIF4" s="265"/>
      <c r="LIG4" s="265"/>
      <c r="LIH4" s="265"/>
      <c r="LII4" s="265"/>
      <c r="LIJ4" s="265"/>
      <c r="LIK4" s="265"/>
      <c r="LIL4" s="265"/>
      <c r="LIM4" s="265"/>
      <c r="LIN4" s="265"/>
      <c r="LIO4" s="265"/>
      <c r="LIP4" s="265"/>
      <c r="LIQ4" s="265"/>
      <c r="LIR4" s="265"/>
      <c r="LIS4" s="265"/>
      <c r="LIT4" s="265"/>
      <c r="LIU4" s="265"/>
      <c r="LIV4" s="265"/>
      <c r="LIW4" s="265"/>
      <c r="LIX4" s="265"/>
      <c r="LIY4" s="265"/>
      <c r="LIZ4" s="265"/>
      <c r="LJA4" s="265"/>
      <c r="LJB4" s="265"/>
      <c r="LJC4" s="265"/>
      <c r="LJD4" s="265"/>
      <c r="LJE4" s="265"/>
      <c r="LJF4" s="265"/>
      <c r="LJG4" s="265"/>
      <c r="LJH4" s="265"/>
      <c r="LJI4" s="265"/>
      <c r="LJJ4" s="265"/>
      <c r="LJK4" s="265"/>
      <c r="LJL4" s="265"/>
      <c r="LJM4" s="265"/>
      <c r="LJN4" s="265"/>
      <c r="LJO4" s="265"/>
      <c r="LJP4" s="265"/>
      <c r="LJQ4" s="265"/>
      <c r="LJR4" s="265"/>
      <c r="LJS4" s="265"/>
      <c r="LJT4" s="265"/>
      <c r="LJU4" s="265"/>
      <c r="LJV4" s="265"/>
      <c r="LJW4" s="265"/>
      <c r="LJX4" s="265"/>
      <c r="LJY4" s="265"/>
      <c r="LJZ4" s="265"/>
      <c r="LKA4" s="265"/>
      <c r="LKB4" s="265"/>
      <c r="LKC4" s="265"/>
      <c r="LKD4" s="265"/>
      <c r="LKE4" s="265"/>
      <c r="LKF4" s="265"/>
      <c r="LKG4" s="265"/>
      <c r="LKH4" s="265"/>
      <c r="LKI4" s="265"/>
      <c r="LKJ4" s="265"/>
      <c r="LKK4" s="265"/>
      <c r="LKL4" s="265"/>
      <c r="LKM4" s="265"/>
      <c r="LKN4" s="265"/>
      <c r="LKO4" s="265"/>
      <c r="LKP4" s="265"/>
      <c r="LKQ4" s="265"/>
      <c r="LKR4" s="265"/>
      <c r="LKS4" s="265"/>
      <c r="LKT4" s="265"/>
      <c r="LKU4" s="265"/>
      <c r="LKV4" s="265"/>
      <c r="LKW4" s="265"/>
      <c r="LKX4" s="265"/>
      <c r="LKY4" s="265"/>
      <c r="LKZ4" s="265"/>
      <c r="LLA4" s="265"/>
      <c r="LLB4" s="265"/>
      <c r="LLC4" s="265"/>
      <c r="LLD4" s="265"/>
      <c r="LLE4" s="265"/>
      <c r="LLF4" s="265"/>
      <c r="LLG4" s="265"/>
      <c r="LLH4" s="265"/>
      <c r="LLI4" s="265"/>
      <c r="LLJ4" s="265"/>
      <c r="LLK4" s="265"/>
      <c r="LLL4" s="265"/>
      <c r="LLM4" s="265"/>
      <c r="LLN4" s="265"/>
      <c r="LLO4" s="265"/>
      <c r="LLP4" s="265"/>
      <c r="LLQ4" s="265"/>
      <c r="LLR4" s="265"/>
      <c r="LLS4" s="265"/>
      <c r="LLT4" s="265"/>
      <c r="LLU4" s="265"/>
      <c r="LLV4" s="265"/>
      <c r="LLW4" s="265"/>
      <c r="LLX4" s="265"/>
      <c r="LLY4" s="265"/>
      <c r="LLZ4" s="265"/>
      <c r="LMA4" s="265"/>
      <c r="LMB4" s="265"/>
      <c r="LMC4" s="265"/>
      <c r="LMD4" s="265"/>
      <c r="LME4" s="265"/>
      <c r="LMF4" s="265"/>
      <c r="LMG4" s="265"/>
      <c r="LMH4" s="265"/>
      <c r="LMI4" s="265"/>
      <c r="LMJ4" s="265"/>
      <c r="LMK4" s="265"/>
      <c r="LML4" s="265"/>
      <c r="LMM4" s="265"/>
      <c r="LMN4" s="265"/>
      <c r="LMO4" s="265"/>
      <c r="LMP4" s="265"/>
      <c r="LMQ4" s="265"/>
      <c r="LMR4" s="265"/>
      <c r="LMS4" s="265"/>
      <c r="LMT4" s="265"/>
      <c r="LMU4" s="265"/>
      <c r="LMV4" s="265"/>
      <c r="LMW4" s="265"/>
      <c r="LMX4" s="265"/>
      <c r="LMY4" s="265"/>
      <c r="LMZ4" s="265"/>
      <c r="LNA4" s="265"/>
      <c r="LNB4" s="265"/>
      <c r="LNC4" s="265"/>
      <c r="LND4" s="265"/>
      <c r="LNE4" s="265"/>
      <c r="LNF4" s="265"/>
      <c r="LNG4" s="265"/>
      <c r="LNH4" s="265"/>
      <c r="LNI4" s="265"/>
      <c r="LNJ4" s="265"/>
      <c r="LNK4" s="265"/>
      <c r="LNL4" s="265"/>
      <c r="LNM4" s="265"/>
      <c r="LNN4" s="265"/>
      <c r="LNO4" s="265"/>
      <c r="LNP4" s="265"/>
      <c r="LNQ4" s="265"/>
      <c r="LNR4" s="265"/>
      <c r="LNS4" s="265"/>
      <c r="LNT4" s="265"/>
      <c r="LNU4" s="265"/>
      <c r="LNV4" s="265"/>
      <c r="LNW4" s="265"/>
      <c r="LNX4" s="265"/>
      <c r="LNY4" s="265"/>
      <c r="LNZ4" s="265"/>
      <c r="LOA4" s="265"/>
      <c r="LOB4" s="265"/>
      <c r="LOC4" s="265"/>
      <c r="LOD4" s="265"/>
      <c r="LOE4" s="265"/>
      <c r="LOF4" s="265"/>
      <c r="LOG4" s="265"/>
      <c r="LOH4" s="265"/>
      <c r="LOI4" s="265"/>
      <c r="LOJ4" s="265"/>
      <c r="LOK4" s="265"/>
      <c r="LOL4" s="265"/>
      <c r="LOM4" s="265"/>
      <c r="LON4" s="265"/>
      <c r="LOO4" s="265"/>
      <c r="LOP4" s="265"/>
      <c r="LOQ4" s="265"/>
      <c r="LOR4" s="265"/>
      <c r="LOS4" s="265"/>
      <c r="LOT4" s="265"/>
      <c r="LOU4" s="265"/>
      <c r="LOV4" s="265"/>
      <c r="LOW4" s="265"/>
      <c r="LOX4" s="265"/>
      <c r="LOY4" s="265"/>
      <c r="LOZ4" s="265"/>
      <c r="LPA4" s="265"/>
      <c r="LPB4" s="265"/>
      <c r="LPC4" s="265"/>
      <c r="LPD4" s="265"/>
      <c r="LPE4" s="265"/>
      <c r="LPF4" s="265"/>
      <c r="LPG4" s="265"/>
      <c r="LPH4" s="265"/>
      <c r="LPI4" s="265"/>
      <c r="LPJ4" s="265"/>
      <c r="LPK4" s="265"/>
      <c r="LPL4" s="265"/>
      <c r="LPM4" s="265"/>
      <c r="LPN4" s="265"/>
      <c r="LPO4" s="265"/>
      <c r="LPP4" s="265"/>
      <c r="LPQ4" s="265"/>
      <c r="LPR4" s="265"/>
      <c r="LPS4" s="265"/>
      <c r="LPT4" s="265"/>
      <c r="LPU4" s="265"/>
      <c r="LPV4" s="265"/>
      <c r="LPW4" s="265"/>
      <c r="LPX4" s="265"/>
      <c r="LPY4" s="265"/>
      <c r="LPZ4" s="265"/>
      <c r="LQA4" s="265"/>
      <c r="LQB4" s="265"/>
      <c r="LQC4" s="265"/>
      <c r="LQD4" s="265"/>
      <c r="LQE4" s="265"/>
      <c r="LQF4" s="265"/>
      <c r="LQG4" s="265"/>
      <c r="LQH4" s="265"/>
      <c r="LQI4" s="265"/>
      <c r="LQJ4" s="265"/>
      <c r="LQK4" s="265"/>
      <c r="LQL4" s="265"/>
      <c r="LQM4" s="265"/>
      <c r="LQN4" s="265"/>
      <c r="LQO4" s="265"/>
      <c r="LQP4" s="265"/>
      <c r="LQQ4" s="265"/>
      <c r="LQR4" s="265"/>
      <c r="LQS4" s="265"/>
      <c r="LQT4" s="265"/>
      <c r="LQU4" s="265"/>
      <c r="LQV4" s="265"/>
      <c r="LQW4" s="265"/>
      <c r="LQX4" s="265"/>
      <c r="LQY4" s="265"/>
      <c r="LQZ4" s="265"/>
      <c r="LRA4" s="265"/>
      <c r="LRB4" s="265"/>
      <c r="LRC4" s="265"/>
      <c r="LRD4" s="265"/>
      <c r="LRE4" s="265"/>
      <c r="LRF4" s="265"/>
      <c r="LRG4" s="265"/>
      <c r="LRH4" s="265"/>
      <c r="LRI4" s="265"/>
      <c r="LRJ4" s="265"/>
      <c r="LRK4" s="265"/>
      <c r="LRL4" s="265"/>
      <c r="LRM4" s="265"/>
      <c r="LRN4" s="265"/>
      <c r="LRO4" s="265"/>
      <c r="LRP4" s="265"/>
      <c r="LRQ4" s="265"/>
      <c r="LRR4" s="265"/>
      <c r="LRS4" s="265"/>
      <c r="LRT4" s="265"/>
      <c r="LRU4" s="265"/>
      <c r="LRV4" s="265"/>
      <c r="LRW4" s="265"/>
      <c r="LRX4" s="265"/>
      <c r="LRY4" s="265"/>
      <c r="LRZ4" s="265"/>
      <c r="LSA4" s="265"/>
      <c r="LSB4" s="265"/>
      <c r="LSC4" s="265"/>
      <c r="LSD4" s="265"/>
      <c r="LSE4" s="265"/>
      <c r="LSF4" s="265"/>
      <c r="LSG4" s="265"/>
      <c r="LSH4" s="265"/>
      <c r="LSI4" s="265"/>
      <c r="LSJ4" s="265"/>
      <c r="LSK4" s="265"/>
      <c r="LSL4" s="265"/>
      <c r="LSM4" s="265"/>
      <c r="LSN4" s="265"/>
      <c r="LSO4" s="265"/>
      <c r="LSP4" s="265"/>
      <c r="LSQ4" s="265"/>
      <c r="LSR4" s="265"/>
      <c r="LSS4" s="265"/>
      <c r="LST4" s="265"/>
      <c r="LSU4" s="265"/>
      <c r="LSV4" s="265"/>
      <c r="LSW4" s="265"/>
      <c r="LSX4" s="265"/>
      <c r="LSY4" s="265"/>
      <c r="LSZ4" s="265"/>
      <c r="LTA4" s="265"/>
      <c r="LTB4" s="265"/>
      <c r="LTC4" s="265"/>
      <c r="LTD4" s="265"/>
      <c r="LTE4" s="265"/>
      <c r="LTF4" s="265"/>
      <c r="LTG4" s="265"/>
      <c r="LTH4" s="265"/>
      <c r="LTI4" s="265"/>
      <c r="LTJ4" s="265"/>
      <c r="LTK4" s="265"/>
      <c r="LTL4" s="265"/>
      <c r="LTM4" s="265"/>
      <c r="LTN4" s="265"/>
      <c r="LTO4" s="265"/>
      <c r="LTP4" s="265"/>
      <c r="LTQ4" s="265"/>
      <c r="LTR4" s="265"/>
      <c r="LTS4" s="265"/>
      <c r="LTT4" s="265"/>
      <c r="LTU4" s="265"/>
      <c r="LTV4" s="265"/>
      <c r="LTW4" s="265"/>
      <c r="LTX4" s="265"/>
      <c r="LTY4" s="265"/>
      <c r="LTZ4" s="265"/>
      <c r="LUA4" s="265"/>
      <c r="LUB4" s="265"/>
      <c r="LUC4" s="265"/>
      <c r="LUD4" s="265"/>
      <c r="LUE4" s="265"/>
      <c r="LUF4" s="265"/>
      <c r="LUG4" s="265"/>
      <c r="LUH4" s="265"/>
      <c r="LUI4" s="265"/>
      <c r="LUJ4" s="265"/>
      <c r="LUK4" s="265"/>
      <c r="LUL4" s="265"/>
      <c r="LUM4" s="265"/>
      <c r="LUN4" s="265"/>
      <c r="LUO4" s="265"/>
      <c r="LUP4" s="265"/>
      <c r="LUQ4" s="265"/>
      <c r="LUR4" s="265"/>
      <c r="LUS4" s="265"/>
      <c r="LUT4" s="265"/>
      <c r="LUU4" s="265"/>
      <c r="LUV4" s="265"/>
      <c r="LUW4" s="265"/>
      <c r="LUX4" s="265"/>
      <c r="LUY4" s="265"/>
      <c r="LUZ4" s="265"/>
      <c r="LVA4" s="265"/>
      <c r="LVB4" s="265"/>
      <c r="LVC4" s="265"/>
      <c r="LVD4" s="265"/>
      <c r="LVE4" s="265"/>
      <c r="LVF4" s="265"/>
      <c r="LVG4" s="265"/>
      <c r="LVH4" s="265"/>
      <c r="LVI4" s="265"/>
      <c r="LVJ4" s="265"/>
      <c r="LVK4" s="265"/>
      <c r="LVL4" s="265"/>
      <c r="LVM4" s="265"/>
      <c r="LVN4" s="265"/>
      <c r="LVO4" s="265"/>
      <c r="LVP4" s="265"/>
      <c r="LVQ4" s="265"/>
      <c r="LVR4" s="265"/>
      <c r="LVS4" s="265"/>
      <c r="LVT4" s="265"/>
      <c r="LVU4" s="265"/>
      <c r="LVV4" s="265"/>
      <c r="LVW4" s="265"/>
      <c r="LVX4" s="265"/>
      <c r="LVY4" s="265"/>
      <c r="LVZ4" s="265"/>
      <c r="LWA4" s="265"/>
      <c r="LWB4" s="265"/>
      <c r="LWC4" s="265"/>
      <c r="LWD4" s="265"/>
      <c r="LWE4" s="265"/>
      <c r="LWF4" s="265"/>
      <c r="LWG4" s="265"/>
      <c r="LWH4" s="265"/>
      <c r="LWI4" s="265"/>
      <c r="LWJ4" s="265"/>
      <c r="LWK4" s="265"/>
      <c r="LWL4" s="265"/>
      <c r="LWM4" s="265"/>
      <c r="LWN4" s="265"/>
      <c r="LWO4" s="265"/>
      <c r="LWP4" s="265"/>
      <c r="LWQ4" s="265"/>
      <c r="LWR4" s="265"/>
      <c r="LWS4" s="265"/>
      <c r="LWT4" s="265"/>
      <c r="LWU4" s="265"/>
      <c r="LWV4" s="265"/>
      <c r="LWW4" s="265"/>
      <c r="LWX4" s="265"/>
      <c r="LWY4" s="265"/>
      <c r="LWZ4" s="265"/>
      <c r="LXA4" s="265"/>
      <c r="LXB4" s="265"/>
      <c r="LXC4" s="265"/>
      <c r="LXD4" s="265"/>
      <c r="LXE4" s="265"/>
      <c r="LXF4" s="265"/>
      <c r="LXG4" s="265"/>
      <c r="LXH4" s="265"/>
      <c r="LXI4" s="265"/>
      <c r="LXJ4" s="265"/>
      <c r="LXK4" s="265"/>
      <c r="LXL4" s="265"/>
      <c r="LXM4" s="265"/>
      <c r="LXN4" s="265"/>
      <c r="LXO4" s="265"/>
      <c r="LXP4" s="265"/>
      <c r="LXQ4" s="265"/>
      <c r="LXR4" s="265"/>
      <c r="LXS4" s="265"/>
      <c r="LXT4" s="265"/>
      <c r="LXU4" s="265"/>
      <c r="LXV4" s="265"/>
      <c r="LXW4" s="265"/>
      <c r="LXX4" s="265"/>
      <c r="LXY4" s="265"/>
      <c r="LXZ4" s="265"/>
      <c r="LYA4" s="265"/>
      <c r="LYB4" s="265"/>
      <c r="LYC4" s="265"/>
      <c r="LYD4" s="265"/>
      <c r="LYE4" s="265"/>
      <c r="LYF4" s="265"/>
      <c r="LYG4" s="265"/>
      <c r="LYH4" s="265"/>
      <c r="LYI4" s="265"/>
      <c r="LYJ4" s="265"/>
      <c r="LYK4" s="265"/>
      <c r="LYL4" s="265"/>
      <c r="LYM4" s="265"/>
      <c r="LYN4" s="265"/>
      <c r="LYO4" s="265"/>
      <c r="LYP4" s="265"/>
      <c r="LYQ4" s="265"/>
      <c r="LYR4" s="265"/>
      <c r="LYS4" s="265"/>
      <c r="LYT4" s="265"/>
      <c r="LYU4" s="265"/>
      <c r="LYV4" s="265"/>
      <c r="LYW4" s="265"/>
      <c r="LYX4" s="265"/>
      <c r="LYY4" s="265"/>
      <c r="LYZ4" s="265"/>
      <c r="LZA4" s="265"/>
      <c r="LZB4" s="265"/>
      <c r="LZC4" s="265"/>
      <c r="LZD4" s="265"/>
      <c r="LZE4" s="265"/>
      <c r="LZF4" s="265"/>
      <c r="LZG4" s="265"/>
      <c r="LZH4" s="265"/>
      <c r="LZI4" s="265"/>
      <c r="LZJ4" s="265"/>
      <c r="LZK4" s="265"/>
      <c r="LZL4" s="265"/>
      <c r="LZM4" s="265"/>
      <c r="LZN4" s="265"/>
      <c r="LZO4" s="265"/>
      <c r="LZP4" s="265"/>
      <c r="LZQ4" s="265"/>
      <c r="LZR4" s="265"/>
      <c r="LZS4" s="265"/>
      <c r="LZT4" s="265"/>
      <c r="LZU4" s="265"/>
      <c r="LZV4" s="265"/>
      <c r="LZW4" s="265"/>
      <c r="LZX4" s="265"/>
      <c r="LZY4" s="265"/>
      <c r="LZZ4" s="265"/>
      <c r="MAA4" s="265"/>
      <c r="MAB4" s="265"/>
      <c r="MAC4" s="265"/>
      <c r="MAD4" s="265"/>
      <c r="MAE4" s="265"/>
      <c r="MAF4" s="265"/>
      <c r="MAG4" s="265"/>
      <c r="MAH4" s="265"/>
      <c r="MAI4" s="265"/>
      <c r="MAJ4" s="265"/>
      <c r="MAK4" s="265"/>
      <c r="MAL4" s="265"/>
      <c r="MAM4" s="265"/>
      <c r="MAN4" s="265"/>
      <c r="MAO4" s="265"/>
      <c r="MAP4" s="265"/>
      <c r="MAQ4" s="265"/>
      <c r="MAR4" s="265"/>
      <c r="MAS4" s="265"/>
      <c r="MAT4" s="265"/>
      <c r="MAU4" s="265"/>
      <c r="MAV4" s="265"/>
      <c r="MAW4" s="265"/>
      <c r="MAX4" s="265"/>
      <c r="MAY4" s="265"/>
      <c r="MAZ4" s="265"/>
      <c r="MBA4" s="265"/>
      <c r="MBB4" s="265"/>
      <c r="MBC4" s="265"/>
      <c r="MBD4" s="265"/>
      <c r="MBE4" s="265"/>
      <c r="MBF4" s="265"/>
      <c r="MBG4" s="265"/>
      <c r="MBH4" s="265"/>
      <c r="MBI4" s="265"/>
      <c r="MBJ4" s="265"/>
      <c r="MBK4" s="265"/>
      <c r="MBL4" s="265"/>
      <c r="MBM4" s="265"/>
      <c r="MBN4" s="265"/>
      <c r="MBO4" s="265"/>
      <c r="MBP4" s="265"/>
      <c r="MBQ4" s="265"/>
      <c r="MBR4" s="265"/>
      <c r="MBS4" s="265"/>
      <c r="MBT4" s="265"/>
      <c r="MBU4" s="265"/>
      <c r="MBV4" s="265"/>
      <c r="MBW4" s="265"/>
      <c r="MBX4" s="265"/>
      <c r="MBY4" s="265"/>
      <c r="MBZ4" s="265"/>
      <c r="MCA4" s="265"/>
      <c r="MCB4" s="265"/>
      <c r="MCC4" s="265"/>
      <c r="MCD4" s="265"/>
      <c r="MCE4" s="265"/>
      <c r="MCF4" s="265"/>
      <c r="MCG4" s="265"/>
      <c r="MCH4" s="265"/>
      <c r="MCI4" s="265"/>
      <c r="MCJ4" s="265"/>
      <c r="MCK4" s="265"/>
      <c r="MCL4" s="265"/>
      <c r="MCM4" s="265"/>
      <c r="MCN4" s="265"/>
      <c r="MCO4" s="265"/>
      <c r="MCP4" s="265"/>
      <c r="MCQ4" s="265"/>
      <c r="MCR4" s="265"/>
      <c r="MCS4" s="265"/>
      <c r="MCT4" s="265"/>
      <c r="MCU4" s="265"/>
      <c r="MCV4" s="265"/>
      <c r="MCW4" s="265"/>
      <c r="MCX4" s="265"/>
      <c r="MCY4" s="265"/>
      <c r="MCZ4" s="265"/>
      <c r="MDA4" s="265"/>
      <c r="MDB4" s="265"/>
      <c r="MDC4" s="265"/>
      <c r="MDD4" s="265"/>
      <c r="MDE4" s="265"/>
      <c r="MDF4" s="265"/>
      <c r="MDG4" s="265"/>
      <c r="MDH4" s="265"/>
      <c r="MDI4" s="265"/>
      <c r="MDJ4" s="265"/>
      <c r="MDK4" s="265"/>
      <c r="MDL4" s="265"/>
      <c r="MDM4" s="265"/>
      <c r="MDN4" s="265"/>
      <c r="MDO4" s="265"/>
      <c r="MDP4" s="265"/>
      <c r="MDQ4" s="265"/>
      <c r="MDR4" s="265"/>
      <c r="MDS4" s="265"/>
      <c r="MDT4" s="265"/>
      <c r="MDU4" s="265"/>
      <c r="MDV4" s="265"/>
      <c r="MDW4" s="265"/>
      <c r="MDX4" s="265"/>
      <c r="MDY4" s="265"/>
      <c r="MDZ4" s="265"/>
      <c r="MEA4" s="265"/>
      <c r="MEB4" s="265"/>
      <c r="MEC4" s="265"/>
      <c r="MED4" s="265"/>
      <c r="MEE4" s="265"/>
      <c r="MEF4" s="265"/>
      <c r="MEG4" s="265"/>
      <c r="MEH4" s="265"/>
      <c r="MEI4" s="265"/>
      <c r="MEJ4" s="265"/>
      <c r="MEK4" s="265"/>
      <c r="MEL4" s="265"/>
      <c r="MEM4" s="265"/>
      <c r="MEN4" s="265"/>
      <c r="MEO4" s="265"/>
      <c r="MEP4" s="265"/>
      <c r="MEQ4" s="265"/>
      <c r="MER4" s="265"/>
      <c r="MES4" s="265"/>
      <c r="MET4" s="265"/>
      <c r="MEU4" s="265"/>
      <c r="MEV4" s="265"/>
      <c r="MEW4" s="265"/>
      <c r="MEX4" s="265"/>
      <c r="MEY4" s="265"/>
      <c r="MEZ4" s="265"/>
      <c r="MFA4" s="265"/>
      <c r="MFB4" s="265"/>
      <c r="MFC4" s="265"/>
      <c r="MFD4" s="265"/>
      <c r="MFE4" s="265"/>
      <c r="MFF4" s="265"/>
      <c r="MFG4" s="265"/>
      <c r="MFH4" s="265"/>
      <c r="MFI4" s="265"/>
      <c r="MFJ4" s="265"/>
      <c r="MFK4" s="265"/>
      <c r="MFL4" s="265"/>
      <c r="MFM4" s="265"/>
      <c r="MFN4" s="265"/>
      <c r="MFO4" s="265"/>
      <c r="MFP4" s="265"/>
      <c r="MFQ4" s="265"/>
      <c r="MFR4" s="265"/>
      <c r="MFS4" s="265"/>
      <c r="MFT4" s="265"/>
      <c r="MFU4" s="265"/>
      <c r="MFV4" s="265"/>
      <c r="MFW4" s="265"/>
      <c r="MFX4" s="265"/>
      <c r="MFY4" s="265"/>
      <c r="MFZ4" s="265"/>
      <c r="MGA4" s="265"/>
      <c r="MGB4" s="265"/>
      <c r="MGC4" s="265"/>
      <c r="MGD4" s="265"/>
      <c r="MGE4" s="265"/>
      <c r="MGF4" s="265"/>
      <c r="MGG4" s="265"/>
      <c r="MGH4" s="265"/>
      <c r="MGI4" s="265"/>
      <c r="MGJ4" s="265"/>
      <c r="MGK4" s="265"/>
      <c r="MGL4" s="265"/>
      <c r="MGM4" s="265"/>
      <c r="MGN4" s="265"/>
      <c r="MGO4" s="265"/>
      <c r="MGP4" s="265"/>
      <c r="MGQ4" s="265"/>
      <c r="MGR4" s="265"/>
      <c r="MGS4" s="265"/>
      <c r="MGT4" s="265"/>
      <c r="MGU4" s="265"/>
      <c r="MGV4" s="265"/>
      <c r="MGW4" s="265"/>
      <c r="MGX4" s="265"/>
      <c r="MGY4" s="265"/>
      <c r="MGZ4" s="265"/>
      <c r="MHA4" s="265"/>
      <c r="MHB4" s="265"/>
      <c r="MHC4" s="265"/>
      <c r="MHD4" s="265"/>
      <c r="MHE4" s="265"/>
      <c r="MHF4" s="265"/>
      <c r="MHG4" s="265"/>
      <c r="MHH4" s="265"/>
      <c r="MHI4" s="265"/>
      <c r="MHJ4" s="265"/>
      <c r="MHK4" s="265"/>
      <c r="MHL4" s="265"/>
      <c r="MHM4" s="265"/>
      <c r="MHN4" s="265"/>
      <c r="MHO4" s="265"/>
      <c r="MHP4" s="265"/>
      <c r="MHQ4" s="265"/>
      <c r="MHR4" s="265"/>
      <c r="MHS4" s="265"/>
      <c r="MHT4" s="265"/>
      <c r="MHU4" s="265"/>
      <c r="MHV4" s="265"/>
      <c r="MHW4" s="265"/>
      <c r="MHX4" s="265"/>
      <c r="MHY4" s="265"/>
      <c r="MHZ4" s="265"/>
      <c r="MIA4" s="265"/>
      <c r="MIB4" s="265"/>
      <c r="MIC4" s="265"/>
      <c r="MID4" s="265"/>
      <c r="MIE4" s="265"/>
      <c r="MIF4" s="265"/>
      <c r="MIG4" s="265"/>
      <c r="MIH4" s="265"/>
      <c r="MII4" s="265"/>
      <c r="MIJ4" s="265"/>
      <c r="MIK4" s="265"/>
      <c r="MIL4" s="265"/>
      <c r="MIM4" s="265"/>
      <c r="MIN4" s="265"/>
      <c r="MIO4" s="265"/>
      <c r="MIP4" s="265"/>
      <c r="MIQ4" s="265"/>
      <c r="MIR4" s="265"/>
      <c r="MIS4" s="265"/>
      <c r="MIT4" s="265"/>
      <c r="MIU4" s="265"/>
      <c r="MIV4" s="265"/>
      <c r="MIW4" s="265"/>
      <c r="MIX4" s="265"/>
      <c r="MIY4" s="265"/>
      <c r="MIZ4" s="265"/>
      <c r="MJA4" s="265"/>
      <c r="MJB4" s="265"/>
      <c r="MJC4" s="265"/>
      <c r="MJD4" s="265"/>
      <c r="MJE4" s="265"/>
      <c r="MJF4" s="265"/>
      <c r="MJG4" s="265"/>
      <c r="MJH4" s="265"/>
      <c r="MJI4" s="265"/>
      <c r="MJJ4" s="265"/>
      <c r="MJK4" s="265"/>
      <c r="MJL4" s="265"/>
      <c r="MJM4" s="265"/>
      <c r="MJN4" s="265"/>
      <c r="MJO4" s="265"/>
      <c r="MJP4" s="265"/>
      <c r="MJQ4" s="265"/>
      <c r="MJR4" s="265"/>
      <c r="MJS4" s="265"/>
      <c r="MJT4" s="265"/>
      <c r="MJU4" s="265"/>
      <c r="MJV4" s="265"/>
      <c r="MJW4" s="265"/>
      <c r="MJX4" s="265"/>
      <c r="MJY4" s="265"/>
      <c r="MJZ4" s="265"/>
      <c r="MKA4" s="265"/>
      <c r="MKB4" s="265"/>
      <c r="MKC4" s="265"/>
      <c r="MKD4" s="265"/>
      <c r="MKE4" s="265"/>
      <c r="MKF4" s="265"/>
      <c r="MKG4" s="265"/>
      <c r="MKH4" s="265"/>
      <c r="MKI4" s="265"/>
      <c r="MKJ4" s="265"/>
      <c r="MKK4" s="265"/>
      <c r="MKL4" s="265"/>
      <c r="MKM4" s="265"/>
      <c r="MKN4" s="265"/>
      <c r="MKO4" s="265"/>
      <c r="MKP4" s="265"/>
      <c r="MKQ4" s="265"/>
      <c r="MKR4" s="265"/>
      <c r="MKS4" s="265"/>
      <c r="MKT4" s="265"/>
      <c r="MKU4" s="265"/>
      <c r="MKV4" s="265"/>
      <c r="MKW4" s="265"/>
      <c r="MKX4" s="265"/>
      <c r="MKY4" s="265"/>
      <c r="MKZ4" s="265"/>
      <c r="MLA4" s="265"/>
      <c r="MLB4" s="265"/>
      <c r="MLC4" s="265"/>
      <c r="MLD4" s="265"/>
      <c r="MLE4" s="265"/>
      <c r="MLF4" s="265"/>
      <c r="MLG4" s="265"/>
      <c r="MLH4" s="265"/>
      <c r="MLI4" s="265"/>
      <c r="MLJ4" s="265"/>
      <c r="MLK4" s="265"/>
      <c r="MLL4" s="265"/>
      <c r="MLM4" s="265"/>
      <c r="MLN4" s="265"/>
      <c r="MLO4" s="265"/>
      <c r="MLP4" s="265"/>
      <c r="MLQ4" s="265"/>
      <c r="MLR4" s="265"/>
      <c r="MLS4" s="265"/>
      <c r="MLT4" s="265"/>
      <c r="MLU4" s="265"/>
      <c r="MLV4" s="265"/>
      <c r="MLW4" s="265"/>
      <c r="MLX4" s="265"/>
      <c r="MLY4" s="265"/>
      <c r="MLZ4" s="265"/>
      <c r="MMA4" s="265"/>
      <c r="MMB4" s="265"/>
      <c r="MMC4" s="265"/>
      <c r="MMD4" s="265"/>
      <c r="MME4" s="265"/>
      <c r="MMF4" s="265"/>
      <c r="MMG4" s="265"/>
      <c r="MMH4" s="265"/>
      <c r="MMI4" s="265"/>
      <c r="MMJ4" s="265"/>
      <c r="MMK4" s="265"/>
      <c r="MML4" s="265"/>
      <c r="MMM4" s="265"/>
      <c r="MMN4" s="265"/>
      <c r="MMO4" s="265"/>
      <c r="MMP4" s="265"/>
      <c r="MMQ4" s="265"/>
      <c r="MMR4" s="265"/>
      <c r="MMS4" s="265"/>
      <c r="MMT4" s="265"/>
      <c r="MMU4" s="265"/>
      <c r="MMV4" s="265"/>
      <c r="MMW4" s="265"/>
      <c r="MMX4" s="265"/>
      <c r="MMY4" s="265"/>
      <c r="MMZ4" s="265"/>
      <c r="MNA4" s="265"/>
      <c r="MNB4" s="265"/>
      <c r="MNC4" s="265"/>
      <c r="MND4" s="265"/>
      <c r="MNE4" s="265"/>
      <c r="MNF4" s="265"/>
      <c r="MNG4" s="265"/>
      <c r="MNH4" s="265"/>
      <c r="MNI4" s="265"/>
      <c r="MNJ4" s="265"/>
      <c r="MNK4" s="265"/>
      <c r="MNL4" s="265"/>
      <c r="MNM4" s="265"/>
      <c r="MNN4" s="265"/>
      <c r="MNO4" s="265"/>
      <c r="MNP4" s="265"/>
      <c r="MNQ4" s="265"/>
      <c r="MNR4" s="265"/>
      <c r="MNS4" s="265"/>
      <c r="MNT4" s="265"/>
      <c r="MNU4" s="265"/>
      <c r="MNV4" s="265"/>
      <c r="MNW4" s="265"/>
      <c r="MNX4" s="265"/>
      <c r="MNY4" s="265"/>
      <c r="MNZ4" s="265"/>
      <c r="MOA4" s="265"/>
      <c r="MOB4" s="265"/>
      <c r="MOC4" s="265"/>
      <c r="MOD4" s="265"/>
      <c r="MOE4" s="265"/>
      <c r="MOF4" s="265"/>
      <c r="MOG4" s="265"/>
      <c r="MOH4" s="265"/>
      <c r="MOI4" s="265"/>
      <c r="MOJ4" s="265"/>
      <c r="MOK4" s="265"/>
      <c r="MOL4" s="265"/>
      <c r="MOM4" s="265"/>
      <c r="MON4" s="265"/>
      <c r="MOO4" s="265"/>
      <c r="MOP4" s="265"/>
      <c r="MOQ4" s="265"/>
      <c r="MOR4" s="265"/>
      <c r="MOS4" s="265"/>
      <c r="MOT4" s="265"/>
      <c r="MOU4" s="265"/>
      <c r="MOV4" s="265"/>
      <c r="MOW4" s="265"/>
      <c r="MOX4" s="265"/>
      <c r="MOY4" s="265"/>
      <c r="MOZ4" s="265"/>
      <c r="MPA4" s="265"/>
      <c r="MPB4" s="265"/>
      <c r="MPC4" s="265"/>
      <c r="MPD4" s="265"/>
      <c r="MPE4" s="265"/>
      <c r="MPF4" s="265"/>
      <c r="MPG4" s="265"/>
      <c r="MPH4" s="265"/>
      <c r="MPI4" s="265"/>
      <c r="MPJ4" s="265"/>
      <c r="MPK4" s="265"/>
      <c r="MPL4" s="265"/>
      <c r="MPM4" s="265"/>
      <c r="MPN4" s="265"/>
      <c r="MPO4" s="265"/>
      <c r="MPP4" s="265"/>
      <c r="MPQ4" s="265"/>
      <c r="MPR4" s="265"/>
      <c r="MPS4" s="265"/>
      <c r="MPT4" s="265"/>
      <c r="MPU4" s="265"/>
      <c r="MPV4" s="265"/>
      <c r="MPW4" s="265"/>
      <c r="MPX4" s="265"/>
      <c r="MPY4" s="265"/>
      <c r="MPZ4" s="265"/>
      <c r="MQA4" s="265"/>
      <c r="MQB4" s="265"/>
      <c r="MQC4" s="265"/>
      <c r="MQD4" s="265"/>
      <c r="MQE4" s="265"/>
      <c r="MQF4" s="265"/>
      <c r="MQG4" s="265"/>
      <c r="MQH4" s="265"/>
      <c r="MQI4" s="265"/>
      <c r="MQJ4" s="265"/>
      <c r="MQK4" s="265"/>
      <c r="MQL4" s="265"/>
      <c r="MQM4" s="265"/>
      <c r="MQN4" s="265"/>
      <c r="MQO4" s="265"/>
      <c r="MQP4" s="265"/>
      <c r="MQQ4" s="265"/>
      <c r="MQR4" s="265"/>
      <c r="MQS4" s="265"/>
      <c r="MQT4" s="265"/>
      <c r="MQU4" s="265"/>
      <c r="MQV4" s="265"/>
      <c r="MQW4" s="265"/>
      <c r="MQX4" s="265"/>
      <c r="MQY4" s="265"/>
      <c r="MQZ4" s="265"/>
      <c r="MRA4" s="265"/>
      <c r="MRB4" s="265"/>
      <c r="MRC4" s="265"/>
      <c r="MRD4" s="265"/>
      <c r="MRE4" s="265"/>
      <c r="MRF4" s="265"/>
      <c r="MRG4" s="265"/>
      <c r="MRH4" s="265"/>
      <c r="MRI4" s="265"/>
      <c r="MRJ4" s="265"/>
      <c r="MRK4" s="265"/>
      <c r="MRL4" s="265"/>
      <c r="MRM4" s="265"/>
      <c r="MRN4" s="265"/>
      <c r="MRO4" s="265"/>
      <c r="MRP4" s="265"/>
      <c r="MRQ4" s="265"/>
      <c r="MRR4" s="265"/>
      <c r="MRS4" s="265"/>
      <c r="MRT4" s="265"/>
      <c r="MRU4" s="265"/>
      <c r="MRV4" s="265"/>
      <c r="MRW4" s="265"/>
      <c r="MRX4" s="265"/>
      <c r="MRY4" s="265"/>
      <c r="MRZ4" s="265"/>
      <c r="MSA4" s="265"/>
      <c r="MSB4" s="265"/>
      <c r="MSC4" s="265"/>
      <c r="MSD4" s="265"/>
      <c r="MSE4" s="265"/>
      <c r="MSF4" s="265"/>
      <c r="MSG4" s="265"/>
      <c r="MSH4" s="265"/>
      <c r="MSI4" s="265"/>
      <c r="MSJ4" s="265"/>
      <c r="MSK4" s="265"/>
      <c r="MSL4" s="265"/>
      <c r="MSM4" s="265"/>
      <c r="MSN4" s="265"/>
      <c r="MSO4" s="265"/>
      <c r="MSP4" s="265"/>
      <c r="MSQ4" s="265"/>
      <c r="MSR4" s="265"/>
      <c r="MSS4" s="265"/>
      <c r="MST4" s="265"/>
      <c r="MSU4" s="265"/>
      <c r="MSV4" s="265"/>
      <c r="MSW4" s="265"/>
      <c r="MSX4" s="265"/>
      <c r="MSY4" s="265"/>
      <c r="MSZ4" s="265"/>
      <c r="MTA4" s="265"/>
      <c r="MTB4" s="265"/>
      <c r="MTC4" s="265"/>
      <c r="MTD4" s="265"/>
      <c r="MTE4" s="265"/>
      <c r="MTF4" s="265"/>
      <c r="MTG4" s="265"/>
      <c r="MTH4" s="265"/>
      <c r="MTI4" s="265"/>
      <c r="MTJ4" s="265"/>
      <c r="MTK4" s="265"/>
      <c r="MTL4" s="265"/>
      <c r="MTM4" s="265"/>
      <c r="MTN4" s="265"/>
      <c r="MTO4" s="265"/>
      <c r="MTP4" s="265"/>
      <c r="MTQ4" s="265"/>
      <c r="MTR4" s="265"/>
      <c r="MTS4" s="265"/>
      <c r="MTT4" s="265"/>
      <c r="MTU4" s="265"/>
      <c r="MTV4" s="265"/>
      <c r="MTW4" s="265"/>
      <c r="MTX4" s="265"/>
      <c r="MTY4" s="265"/>
      <c r="MTZ4" s="265"/>
      <c r="MUA4" s="265"/>
      <c r="MUB4" s="265"/>
      <c r="MUC4" s="265"/>
      <c r="MUD4" s="265"/>
      <c r="MUE4" s="265"/>
      <c r="MUF4" s="265"/>
      <c r="MUG4" s="265"/>
      <c r="MUH4" s="265"/>
      <c r="MUI4" s="265"/>
      <c r="MUJ4" s="265"/>
      <c r="MUK4" s="265"/>
      <c r="MUL4" s="265"/>
      <c r="MUM4" s="265"/>
      <c r="MUN4" s="265"/>
      <c r="MUO4" s="265"/>
      <c r="MUP4" s="265"/>
      <c r="MUQ4" s="265"/>
      <c r="MUR4" s="265"/>
      <c r="MUS4" s="265"/>
      <c r="MUT4" s="265"/>
      <c r="MUU4" s="265"/>
      <c r="MUV4" s="265"/>
      <c r="MUW4" s="265"/>
      <c r="MUX4" s="265"/>
      <c r="MUY4" s="265"/>
      <c r="MUZ4" s="265"/>
      <c r="MVA4" s="265"/>
      <c r="MVB4" s="265"/>
      <c r="MVC4" s="265"/>
      <c r="MVD4" s="265"/>
      <c r="MVE4" s="265"/>
      <c r="MVF4" s="265"/>
      <c r="MVG4" s="265"/>
      <c r="MVH4" s="265"/>
      <c r="MVI4" s="265"/>
      <c r="MVJ4" s="265"/>
      <c r="MVK4" s="265"/>
      <c r="MVL4" s="265"/>
      <c r="MVM4" s="265"/>
      <c r="MVN4" s="265"/>
      <c r="MVO4" s="265"/>
      <c r="MVP4" s="265"/>
      <c r="MVQ4" s="265"/>
      <c r="MVR4" s="265"/>
      <c r="MVS4" s="265"/>
      <c r="MVT4" s="265"/>
      <c r="MVU4" s="265"/>
      <c r="MVV4" s="265"/>
      <c r="MVW4" s="265"/>
      <c r="MVX4" s="265"/>
      <c r="MVY4" s="265"/>
      <c r="MVZ4" s="265"/>
      <c r="MWA4" s="265"/>
      <c r="MWB4" s="265"/>
      <c r="MWC4" s="265"/>
      <c r="MWD4" s="265"/>
      <c r="MWE4" s="265"/>
      <c r="MWF4" s="265"/>
      <c r="MWG4" s="265"/>
      <c r="MWH4" s="265"/>
      <c r="MWI4" s="265"/>
      <c r="MWJ4" s="265"/>
      <c r="MWK4" s="265"/>
      <c r="MWL4" s="265"/>
      <c r="MWM4" s="265"/>
      <c r="MWN4" s="265"/>
      <c r="MWO4" s="265"/>
      <c r="MWP4" s="265"/>
      <c r="MWQ4" s="265"/>
      <c r="MWR4" s="265"/>
      <c r="MWS4" s="265"/>
      <c r="MWT4" s="265"/>
      <c r="MWU4" s="265"/>
      <c r="MWV4" s="265"/>
      <c r="MWW4" s="265"/>
      <c r="MWX4" s="265"/>
      <c r="MWY4" s="265"/>
      <c r="MWZ4" s="265"/>
      <c r="MXA4" s="265"/>
      <c r="MXB4" s="265"/>
      <c r="MXC4" s="265"/>
      <c r="MXD4" s="265"/>
      <c r="MXE4" s="265"/>
      <c r="MXF4" s="265"/>
      <c r="MXG4" s="265"/>
      <c r="MXH4" s="265"/>
      <c r="MXI4" s="265"/>
      <c r="MXJ4" s="265"/>
      <c r="MXK4" s="265"/>
      <c r="MXL4" s="265"/>
      <c r="MXM4" s="265"/>
      <c r="MXN4" s="265"/>
      <c r="MXO4" s="265"/>
      <c r="MXP4" s="265"/>
      <c r="MXQ4" s="265"/>
      <c r="MXR4" s="265"/>
      <c r="MXS4" s="265"/>
      <c r="MXT4" s="265"/>
      <c r="MXU4" s="265"/>
      <c r="MXV4" s="265"/>
      <c r="MXW4" s="265"/>
      <c r="MXX4" s="265"/>
      <c r="MXY4" s="265"/>
      <c r="MXZ4" s="265"/>
      <c r="MYA4" s="265"/>
      <c r="MYB4" s="265"/>
      <c r="MYC4" s="265"/>
      <c r="MYD4" s="265"/>
      <c r="MYE4" s="265"/>
      <c r="MYF4" s="265"/>
      <c r="MYG4" s="265"/>
      <c r="MYH4" s="265"/>
      <c r="MYI4" s="265"/>
      <c r="MYJ4" s="265"/>
      <c r="MYK4" s="265"/>
      <c r="MYL4" s="265"/>
      <c r="MYM4" s="265"/>
      <c r="MYN4" s="265"/>
      <c r="MYO4" s="265"/>
      <c r="MYP4" s="265"/>
      <c r="MYQ4" s="265"/>
      <c r="MYR4" s="265"/>
      <c r="MYS4" s="265"/>
      <c r="MYT4" s="265"/>
      <c r="MYU4" s="265"/>
      <c r="MYV4" s="265"/>
      <c r="MYW4" s="265"/>
      <c r="MYX4" s="265"/>
      <c r="MYY4" s="265"/>
      <c r="MYZ4" s="265"/>
      <c r="MZA4" s="265"/>
      <c r="MZB4" s="265"/>
      <c r="MZC4" s="265"/>
      <c r="MZD4" s="265"/>
      <c r="MZE4" s="265"/>
      <c r="MZF4" s="265"/>
      <c r="MZG4" s="265"/>
      <c r="MZH4" s="265"/>
      <c r="MZI4" s="265"/>
      <c r="MZJ4" s="265"/>
      <c r="MZK4" s="265"/>
      <c r="MZL4" s="265"/>
      <c r="MZM4" s="265"/>
      <c r="MZN4" s="265"/>
      <c r="MZO4" s="265"/>
      <c r="MZP4" s="265"/>
      <c r="MZQ4" s="265"/>
      <c r="MZR4" s="265"/>
      <c r="MZS4" s="265"/>
      <c r="MZT4" s="265"/>
      <c r="MZU4" s="265"/>
      <c r="MZV4" s="265"/>
      <c r="MZW4" s="265"/>
      <c r="MZX4" s="265"/>
      <c r="MZY4" s="265"/>
      <c r="MZZ4" s="265"/>
      <c r="NAA4" s="265"/>
      <c r="NAB4" s="265"/>
      <c r="NAC4" s="265"/>
      <c r="NAD4" s="265"/>
      <c r="NAE4" s="265"/>
      <c r="NAF4" s="265"/>
      <c r="NAG4" s="265"/>
      <c r="NAH4" s="265"/>
      <c r="NAI4" s="265"/>
      <c r="NAJ4" s="265"/>
      <c r="NAK4" s="265"/>
      <c r="NAL4" s="265"/>
      <c r="NAM4" s="265"/>
      <c r="NAN4" s="265"/>
      <c r="NAO4" s="265"/>
      <c r="NAP4" s="265"/>
      <c r="NAQ4" s="265"/>
      <c r="NAR4" s="265"/>
      <c r="NAS4" s="265"/>
      <c r="NAT4" s="265"/>
      <c r="NAU4" s="265"/>
      <c r="NAV4" s="265"/>
      <c r="NAW4" s="265"/>
      <c r="NAX4" s="265"/>
      <c r="NAY4" s="265"/>
      <c r="NAZ4" s="265"/>
      <c r="NBA4" s="265"/>
      <c r="NBB4" s="265"/>
      <c r="NBC4" s="265"/>
      <c r="NBD4" s="265"/>
      <c r="NBE4" s="265"/>
      <c r="NBF4" s="265"/>
      <c r="NBG4" s="265"/>
      <c r="NBH4" s="265"/>
      <c r="NBI4" s="265"/>
      <c r="NBJ4" s="265"/>
      <c r="NBK4" s="265"/>
      <c r="NBL4" s="265"/>
      <c r="NBM4" s="265"/>
      <c r="NBN4" s="265"/>
      <c r="NBO4" s="265"/>
      <c r="NBP4" s="265"/>
      <c r="NBQ4" s="265"/>
      <c r="NBR4" s="265"/>
      <c r="NBS4" s="265"/>
      <c r="NBT4" s="265"/>
      <c r="NBU4" s="265"/>
      <c r="NBV4" s="265"/>
      <c r="NBW4" s="265"/>
      <c r="NBX4" s="265"/>
      <c r="NBY4" s="265"/>
      <c r="NBZ4" s="265"/>
      <c r="NCA4" s="265"/>
      <c r="NCB4" s="265"/>
      <c r="NCC4" s="265"/>
      <c r="NCD4" s="265"/>
      <c r="NCE4" s="265"/>
      <c r="NCF4" s="265"/>
      <c r="NCG4" s="265"/>
      <c r="NCH4" s="265"/>
      <c r="NCI4" s="265"/>
      <c r="NCJ4" s="265"/>
      <c r="NCK4" s="265"/>
      <c r="NCL4" s="265"/>
      <c r="NCM4" s="265"/>
      <c r="NCN4" s="265"/>
      <c r="NCO4" s="265"/>
      <c r="NCP4" s="265"/>
      <c r="NCQ4" s="265"/>
      <c r="NCR4" s="265"/>
      <c r="NCS4" s="265"/>
      <c r="NCT4" s="265"/>
      <c r="NCU4" s="265"/>
      <c r="NCV4" s="265"/>
      <c r="NCW4" s="265"/>
      <c r="NCX4" s="265"/>
      <c r="NCY4" s="265"/>
      <c r="NCZ4" s="265"/>
      <c r="NDA4" s="265"/>
      <c r="NDB4" s="265"/>
      <c r="NDC4" s="265"/>
      <c r="NDD4" s="265"/>
      <c r="NDE4" s="265"/>
      <c r="NDF4" s="265"/>
      <c r="NDG4" s="265"/>
      <c r="NDH4" s="265"/>
      <c r="NDI4" s="265"/>
      <c r="NDJ4" s="265"/>
      <c r="NDK4" s="265"/>
      <c r="NDL4" s="265"/>
      <c r="NDM4" s="265"/>
      <c r="NDN4" s="265"/>
      <c r="NDO4" s="265"/>
      <c r="NDP4" s="265"/>
      <c r="NDQ4" s="265"/>
      <c r="NDR4" s="265"/>
      <c r="NDS4" s="265"/>
      <c r="NDT4" s="265"/>
      <c r="NDU4" s="265"/>
      <c r="NDV4" s="265"/>
      <c r="NDW4" s="265"/>
      <c r="NDX4" s="265"/>
      <c r="NDY4" s="265"/>
      <c r="NDZ4" s="265"/>
      <c r="NEA4" s="265"/>
      <c r="NEB4" s="265"/>
      <c r="NEC4" s="265"/>
      <c r="NED4" s="265"/>
      <c r="NEE4" s="265"/>
      <c r="NEF4" s="265"/>
      <c r="NEG4" s="265"/>
      <c r="NEH4" s="265"/>
      <c r="NEI4" s="265"/>
      <c r="NEJ4" s="265"/>
      <c r="NEK4" s="265"/>
      <c r="NEL4" s="265"/>
      <c r="NEM4" s="265"/>
      <c r="NEN4" s="265"/>
      <c r="NEO4" s="265"/>
      <c r="NEP4" s="265"/>
      <c r="NEQ4" s="265"/>
      <c r="NER4" s="265"/>
      <c r="NES4" s="265"/>
      <c r="NET4" s="265"/>
      <c r="NEU4" s="265"/>
      <c r="NEV4" s="265"/>
      <c r="NEW4" s="265"/>
      <c r="NEX4" s="265"/>
      <c r="NEY4" s="265"/>
      <c r="NEZ4" s="265"/>
      <c r="NFA4" s="265"/>
      <c r="NFB4" s="265"/>
      <c r="NFC4" s="265"/>
      <c r="NFD4" s="265"/>
      <c r="NFE4" s="265"/>
      <c r="NFF4" s="265"/>
      <c r="NFG4" s="265"/>
      <c r="NFH4" s="265"/>
      <c r="NFI4" s="265"/>
      <c r="NFJ4" s="265"/>
      <c r="NFK4" s="265"/>
      <c r="NFL4" s="265"/>
      <c r="NFM4" s="265"/>
      <c r="NFN4" s="265"/>
      <c r="NFO4" s="265"/>
      <c r="NFP4" s="265"/>
      <c r="NFQ4" s="265"/>
      <c r="NFR4" s="265"/>
      <c r="NFS4" s="265"/>
      <c r="NFT4" s="265"/>
      <c r="NFU4" s="265"/>
      <c r="NFV4" s="265"/>
      <c r="NFW4" s="265"/>
      <c r="NFX4" s="265"/>
      <c r="NFY4" s="265"/>
      <c r="NFZ4" s="265"/>
      <c r="NGA4" s="265"/>
      <c r="NGB4" s="265"/>
      <c r="NGC4" s="265"/>
      <c r="NGD4" s="265"/>
      <c r="NGE4" s="265"/>
      <c r="NGF4" s="265"/>
      <c r="NGG4" s="265"/>
      <c r="NGH4" s="265"/>
      <c r="NGI4" s="265"/>
      <c r="NGJ4" s="265"/>
      <c r="NGK4" s="265"/>
      <c r="NGL4" s="265"/>
      <c r="NGM4" s="265"/>
      <c r="NGN4" s="265"/>
      <c r="NGO4" s="265"/>
      <c r="NGP4" s="265"/>
      <c r="NGQ4" s="265"/>
      <c r="NGR4" s="265"/>
      <c r="NGS4" s="265"/>
      <c r="NGT4" s="265"/>
      <c r="NGU4" s="265"/>
      <c r="NGV4" s="265"/>
      <c r="NGW4" s="265"/>
      <c r="NGX4" s="265"/>
      <c r="NGY4" s="265"/>
      <c r="NGZ4" s="265"/>
      <c r="NHA4" s="265"/>
      <c r="NHB4" s="265"/>
      <c r="NHC4" s="265"/>
      <c r="NHD4" s="265"/>
      <c r="NHE4" s="265"/>
      <c r="NHF4" s="265"/>
      <c r="NHG4" s="265"/>
      <c r="NHH4" s="265"/>
      <c r="NHI4" s="265"/>
      <c r="NHJ4" s="265"/>
      <c r="NHK4" s="265"/>
      <c r="NHL4" s="265"/>
      <c r="NHM4" s="265"/>
      <c r="NHN4" s="265"/>
      <c r="NHO4" s="265"/>
      <c r="NHP4" s="265"/>
      <c r="NHQ4" s="265"/>
      <c r="NHR4" s="265"/>
      <c r="NHS4" s="265"/>
      <c r="NHT4" s="265"/>
      <c r="NHU4" s="265"/>
      <c r="NHV4" s="265"/>
      <c r="NHW4" s="265"/>
      <c r="NHX4" s="265"/>
      <c r="NHY4" s="265"/>
      <c r="NHZ4" s="265"/>
      <c r="NIA4" s="265"/>
      <c r="NIB4" s="265"/>
      <c r="NIC4" s="265"/>
      <c r="NID4" s="265"/>
      <c r="NIE4" s="265"/>
      <c r="NIF4" s="265"/>
      <c r="NIG4" s="265"/>
      <c r="NIH4" s="265"/>
      <c r="NII4" s="265"/>
      <c r="NIJ4" s="265"/>
      <c r="NIK4" s="265"/>
      <c r="NIL4" s="265"/>
      <c r="NIM4" s="265"/>
      <c r="NIN4" s="265"/>
      <c r="NIO4" s="265"/>
      <c r="NIP4" s="265"/>
      <c r="NIQ4" s="265"/>
      <c r="NIR4" s="265"/>
      <c r="NIS4" s="265"/>
      <c r="NIT4" s="265"/>
      <c r="NIU4" s="265"/>
      <c r="NIV4" s="265"/>
      <c r="NIW4" s="265"/>
      <c r="NIX4" s="265"/>
      <c r="NIY4" s="265"/>
      <c r="NIZ4" s="265"/>
      <c r="NJA4" s="265"/>
      <c r="NJB4" s="265"/>
      <c r="NJC4" s="265"/>
      <c r="NJD4" s="265"/>
      <c r="NJE4" s="265"/>
      <c r="NJF4" s="265"/>
      <c r="NJG4" s="265"/>
      <c r="NJH4" s="265"/>
      <c r="NJI4" s="265"/>
      <c r="NJJ4" s="265"/>
      <c r="NJK4" s="265"/>
      <c r="NJL4" s="265"/>
      <c r="NJM4" s="265"/>
      <c r="NJN4" s="265"/>
      <c r="NJO4" s="265"/>
      <c r="NJP4" s="265"/>
      <c r="NJQ4" s="265"/>
      <c r="NJR4" s="265"/>
      <c r="NJS4" s="265"/>
      <c r="NJT4" s="265"/>
      <c r="NJU4" s="265"/>
      <c r="NJV4" s="265"/>
      <c r="NJW4" s="265"/>
      <c r="NJX4" s="265"/>
      <c r="NJY4" s="265"/>
      <c r="NJZ4" s="265"/>
      <c r="NKA4" s="265"/>
      <c r="NKB4" s="265"/>
      <c r="NKC4" s="265"/>
      <c r="NKD4" s="265"/>
      <c r="NKE4" s="265"/>
      <c r="NKF4" s="265"/>
      <c r="NKG4" s="265"/>
      <c r="NKH4" s="265"/>
      <c r="NKI4" s="265"/>
      <c r="NKJ4" s="265"/>
      <c r="NKK4" s="265"/>
      <c r="NKL4" s="265"/>
      <c r="NKM4" s="265"/>
      <c r="NKN4" s="265"/>
      <c r="NKO4" s="265"/>
      <c r="NKP4" s="265"/>
      <c r="NKQ4" s="265"/>
      <c r="NKR4" s="265"/>
      <c r="NKS4" s="265"/>
      <c r="NKT4" s="265"/>
      <c r="NKU4" s="265"/>
      <c r="NKV4" s="265"/>
      <c r="NKW4" s="265"/>
      <c r="NKX4" s="265"/>
      <c r="NKY4" s="265"/>
      <c r="NKZ4" s="265"/>
      <c r="NLA4" s="265"/>
      <c r="NLB4" s="265"/>
      <c r="NLC4" s="265"/>
      <c r="NLD4" s="265"/>
      <c r="NLE4" s="265"/>
      <c r="NLF4" s="265"/>
      <c r="NLG4" s="265"/>
      <c r="NLH4" s="265"/>
      <c r="NLI4" s="265"/>
      <c r="NLJ4" s="265"/>
      <c r="NLK4" s="265"/>
      <c r="NLL4" s="265"/>
      <c r="NLM4" s="265"/>
      <c r="NLN4" s="265"/>
      <c r="NLO4" s="265"/>
      <c r="NLP4" s="265"/>
      <c r="NLQ4" s="265"/>
      <c r="NLR4" s="265"/>
      <c r="NLS4" s="265"/>
      <c r="NLT4" s="265"/>
      <c r="NLU4" s="265"/>
      <c r="NLV4" s="265"/>
      <c r="NLW4" s="265"/>
      <c r="NLX4" s="265"/>
      <c r="NLY4" s="265"/>
      <c r="NLZ4" s="265"/>
      <c r="NMA4" s="265"/>
      <c r="NMB4" s="265"/>
      <c r="NMC4" s="265"/>
      <c r="NMD4" s="265"/>
      <c r="NME4" s="265"/>
      <c r="NMF4" s="265"/>
      <c r="NMG4" s="265"/>
      <c r="NMH4" s="265"/>
      <c r="NMI4" s="265"/>
      <c r="NMJ4" s="265"/>
      <c r="NMK4" s="265"/>
      <c r="NML4" s="265"/>
      <c r="NMM4" s="265"/>
      <c r="NMN4" s="265"/>
      <c r="NMO4" s="265"/>
      <c r="NMP4" s="265"/>
      <c r="NMQ4" s="265"/>
      <c r="NMR4" s="265"/>
      <c r="NMS4" s="265"/>
      <c r="NMT4" s="265"/>
      <c r="NMU4" s="265"/>
      <c r="NMV4" s="265"/>
      <c r="NMW4" s="265"/>
      <c r="NMX4" s="265"/>
      <c r="NMY4" s="265"/>
      <c r="NMZ4" s="265"/>
      <c r="NNA4" s="265"/>
      <c r="NNB4" s="265"/>
      <c r="NNC4" s="265"/>
      <c r="NND4" s="265"/>
      <c r="NNE4" s="265"/>
      <c r="NNF4" s="265"/>
      <c r="NNG4" s="265"/>
      <c r="NNH4" s="265"/>
      <c r="NNI4" s="265"/>
      <c r="NNJ4" s="265"/>
      <c r="NNK4" s="265"/>
      <c r="NNL4" s="265"/>
      <c r="NNM4" s="265"/>
      <c r="NNN4" s="265"/>
      <c r="NNO4" s="265"/>
      <c r="NNP4" s="265"/>
      <c r="NNQ4" s="265"/>
      <c r="NNR4" s="265"/>
      <c r="NNS4" s="265"/>
      <c r="NNT4" s="265"/>
      <c r="NNU4" s="265"/>
      <c r="NNV4" s="265"/>
      <c r="NNW4" s="265"/>
      <c r="NNX4" s="265"/>
      <c r="NNY4" s="265"/>
      <c r="NNZ4" s="265"/>
      <c r="NOA4" s="265"/>
      <c r="NOB4" s="265"/>
      <c r="NOC4" s="265"/>
      <c r="NOD4" s="265"/>
      <c r="NOE4" s="265"/>
      <c r="NOF4" s="265"/>
      <c r="NOG4" s="265"/>
      <c r="NOH4" s="265"/>
      <c r="NOI4" s="265"/>
      <c r="NOJ4" s="265"/>
      <c r="NOK4" s="265"/>
      <c r="NOL4" s="265"/>
      <c r="NOM4" s="265"/>
      <c r="NON4" s="265"/>
      <c r="NOO4" s="265"/>
      <c r="NOP4" s="265"/>
      <c r="NOQ4" s="265"/>
      <c r="NOR4" s="265"/>
      <c r="NOS4" s="265"/>
      <c r="NOT4" s="265"/>
      <c r="NOU4" s="265"/>
      <c r="NOV4" s="265"/>
      <c r="NOW4" s="265"/>
      <c r="NOX4" s="265"/>
      <c r="NOY4" s="265"/>
      <c r="NOZ4" s="265"/>
      <c r="NPA4" s="265"/>
      <c r="NPB4" s="265"/>
      <c r="NPC4" s="265"/>
      <c r="NPD4" s="265"/>
      <c r="NPE4" s="265"/>
      <c r="NPF4" s="265"/>
      <c r="NPG4" s="265"/>
      <c r="NPH4" s="265"/>
      <c r="NPI4" s="265"/>
      <c r="NPJ4" s="265"/>
      <c r="NPK4" s="265"/>
      <c r="NPL4" s="265"/>
      <c r="NPM4" s="265"/>
      <c r="NPN4" s="265"/>
      <c r="NPO4" s="265"/>
      <c r="NPP4" s="265"/>
      <c r="NPQ4" s="265"/>
      <c r="NPR4" s="265"/>
      <c r="NPS4" s="265"/>
      <c r="NPT4" s="265"/>
      <c r="NPU4" s="265"/>
      <c r="NPV4" s="265"/>
      <c r="NPW4" s="265"/>
      <c r="NPX4" s="265"/>
      <c r="NPY4" s="265"/>
      <c r="NPZ4" s="265"/>
      <c r="NQA4" s="265"/>
      <c r="NQB4" s="265"/>
      <c r="NQC4" s="265"/>
      <c r="NQD4" s="265"/>
      <c r="NQE4" s="265"/>
      <c r="NQF4" s="265"/>
      <c r="NQG4" s="265"/>
      <c r="NQH4" s="265"/>
      <c r="NQI4" s="265"/>
      <c r="NQJ4" s="265"/>
      <c r="NQK4" s="265"/>
      <c r="NQL4" s="265"/>
      <c r="NQM4" s="265"/>
      <c r="NQN4" s="265"/>
      <c r="NQO4" s="265"/>
      <c r="NQP4" s="265"/>
      <c r="NQQ4" s="265"/>
      <c r="NQR4" s="265"/>
      <c r="NQS4" s="265"/>
      <c r="NQT4" s="265"/>
      <c r="NQU4" s="265"/>
      <c r="NQV4" s="265"/>
      <c r="NQW4" s="265"/>
      <c r="NQX4" s="265"/>
      <c r="NQY4" s="265"/>
      <c r="NQZ4" s="265"/>
      <c r="NRA4" s="265"/>
      <c r="NRB4" s="265"/>
      <c r="NRC4" s="265"/>
      <c r="NRD4" s="265"/>
      <c r="NRE4" s="265"/>
      <c r="NRF4" s="265"/>
      <c r="NRG4" s="265"/>
      <c r="NRH4" s="265"/>
      <c r="NRI4" s="265"/>
      <c r="NRJ4" s="265"/>
      <c r="NRK4" s="265"/>
      <c r="NRL4" s="265"/>
      <c r="NRM4" s="265"/>
      <c r="NRN4" s="265"/>
      <c r="NRO4" s="265"/>
      <c r="NRP4" s="265"/>
      <c r="NRQ4" s="265"/>
      <c r="NRR4" s="265"/>
      <c r="NRS4" s="265"/>
      <c r="NRT4" s="265"/>
      <c r="NRU4" s="265"/>
      <c r="NRV4" s="265"/>
      <c r="NRW4" s="265"/>
      <c r="NRX4" s="265"/>
      <c r="NRY4" s="265"/>
      <c r="NRZ4" s="265"/>
      <c r="NSA4" s="265"/>
      <c r="NSB4" s="265"/>
      <c r="NSC4" s="265"/>
      <c r="NSD4" s="265"/>
      <c r="NSE4" s="265"/>
      <c r="NSF4" s="265"/>
      <c r="NSG4" s="265"/>
      <c r="NSH4" s="265"/>
      <c r="NSI4" s="265"/>
      <c r="NSJ4" s="265"/>
      <c r="NSK4" s="265"/>
      <c r="NSL4" s="265"/>
      <c r="NSM4" s="265"/>
      <c r="NSN4" s="265"/>
      <c r="NSO4" s="265"/>
      <c r="NSP4" s="265"/>
      <c r="NSQ4" s="265"/>
      <c r="NSR4" s="265"/>
      <c r="NSS4" s="265"/>
      <c r="NST4" s="265"/>
      <c r="NSU4" s="265"/>
      <c r="NSV4" s="265"/>
      <c r="NSW4" s="265"/>
      <c r="NSX4" s="265"/>
      <c r="NSY4" s="265"/>
      <c r="NSZ4" s="265"/>
      <c r="NTA4" s="265"/>
      <c r="NTB4" s="265"/>
      <c r="NTC4" s="265"/>
      <c r="NTD4" s="265"/>
      <c r="NTE4" s="265"/>
      <c r="NTF4" s="265"/>
      <c r="NTG4" s="265"/>
      <c r="NTH4" s="265"/>
      <c r="NTI4" s="265"/>
      <c r="NTJ4" s="265"/>
      <c r="NTK4" s="265"/>
      <c r="NTL4" s="265"/>
      <c r="NTM4" s="265"/>
      <c r="NTN4" s="265"/>
      <c r="NTO4" s="265"/>
      <c r="NTP4" s="265"/>
      <c r="NTQ4" s="265"/>
      <c r="NTR4" s="265"/>
      <c r="NTS4" s="265"/>
      <c r="NTT4" s="265"/>
      <c r="NTU4" s="265"/>
      <c r="NTV4" s="265"/>
      <c r="NTW4" s="265"/>
      <c r="NTX4" s="265"/>
      <c r="NTY4" s="265"/>
      <c r="NTZ4" s="265"/>
      <c r="NUA4" s="265"/>
      <c r="NUB4" s="265"/>
      <c r="NUC4" s="265"/>
      <c r="NUD4" s="265"/>
      <c r="NUE4" s="265"/>
      <c r="NUF4" s="265"/>
      <c r="NUG4" s="265"/>
      <c r="NUH4" s="265"/>
      <c r="NUI4" s="265"/>
      <c r="NUJ4" s="265"/>
      <c r="NUK4" s="265"/>
      <c r="NUL4" s="265"/>
      <c r="NUM4" s="265"/>
      <c r="NUN4" s="265"/>
      <c r="NUO4" s="265"/>
      <c r="NUP4" s="265"/>
      <c r="NUQ4" s="265"/>
      <c r="NUR4" s="265"/>
      <c r="NUS4" s="265"/>
      <c r="NUT4" s="265"/>
      <c r="NUU4" s="265"/>
      <c r="NUV4" s="265"/>
      <c r="NUW4" s="265"/>
      <c r="NUX4" s="265"/>
      <c r="NUY4" s="265"/>
      <c r="NUZ4" s="265"/>
      <c r="NVA4" s="265"/>
      <c r="NVB4" s="265"/>
      <c r="NVC4" s="265"/>
      <c r="NVD4" s="265"/>
      <c r="NVE4" s="265"/>
      <c r="NVF4" s="265"/>
      <c r="NVG4" s="265"/>
      <c r="NVH4" s="265"/>
      <c r="NVI4" s="265"/>
      <c r="NVJ4" s="265"/>
      <c r="NVK4" s="265"/>
      <c r="NVL4" s="265"/>
      <c r="NVM4" s="265"/>
      <c r="NVN4" s="265"/>
      <c r="NVO4" s="265"/>
      <c r="NVP4" s="265"/>
      <c r="NVQ4" s="265"/>
      <c r="NVR4" s="265"/>
      <c r="NVS4" s="265"/>
      <c r="NVT4" s="265"/>
      <c r="NVU4" s="265"/>
      <c r="NVV4" s="265"/>
      <c r="NVW4" s="265"/>
      <c r="NVX4" s="265"/>
      <c r="NVY4" s="265"/>
      <c r="NVZ4" s="265"/>
      <c r="NWA4" s="265"/>
      <c r="NWB4" s="265"/>
      <c r="NWC4" s="265"/>
      <c r="NWD4" s="265"/>
      <c r="NWE4" s="265"/>
      <c r="NWF4" s="265"/>
      <c r="NWG4" s="265"/>
      <c r="NWH4" s="265"/>
      <c r="NWI4" s="265"/>
      <c r="NWJ4" s="265"/>
      <c r="NWK4" s="265"/>
      <c r="NWL4" s="265"/>
      <c r="NWM4" s="265"/>
      <c r="NWN4" s="265"/>
      <c r="NWO4" s="265"/>
      <c r="NWP4" s="265"/>
      <c r="NWQ4" s="265"/>
      <c r="NWR4" s="265"/>
      <c r="NWS4" s="265"/>
      <c r="NWT4" s="265"/>
      <c r="NWU4" s="265"/>
      <c r="NWV4" s="265"/>
      <c r="NWW4" s="265"/>
      <c r="NWX4" s="265"/>
      <c r="NWY4" s="265"/>
      <c r="NWZ4" s="265"/>
      <c r="NXA4" s="265"/>
      <c r="NXB4" s="265"/>
      <c r="NXC4" s="265"/>
      <c r="NXD4" s="265"/>
      <c r="NXE4" s="265"/>
      <c r="NXF4" s="265"/>
      <c r="NXG4" s="265"/>
      <c r="NXH4" s="265"/>
      <c r="NXI4" s="265"/>
      <c r="NXJ4" s="265"/>
      <c r="NXK4" s="265"/>
      <c r="NXL4" s="265"/>
      <c r="NXM4" s="265"/>
      <c r="NXN4" s="265"/>
      <c r="NXO4" s="265"/>
      <c r="NXP4" s="265"/>
      <c r="NXQ4" s="265"/>
      <c r="NXR4" s="265"/>
      <c r="NXS4" s="265"/>
      <c r="NXT4" s="265"/>
      <c r="NXU4" s="265"/>
      <c r="NXV4" s="265"/>
      <c r="NXW4" s="265"/>
      <c r="NXX4" s="265"/>
      <c r="NXY4" s="265"/>
      <c r="NXZ4" s="265"/>
      <c r="NYA4" s="265"/>
      <c r="NYB4" s="265"/>
      <c r="NYC4" s="265"/>
      <c r="NYD4" s="265"/>
      <c r="NYE4" s="265"/>
      <c r="NYF4" s="265"/>
      <c r="NYG4" s="265"/>
      <c r="NYH4" s="265"/>
      <c r="NYI4" s="265"/>
      <c r="NYJ4" s="265"/>
      <c r="NYK4" s="265"/>
      <c r="NYL4" s="265"/>
      <c r="NYM4" s="265"/>
      <c r="NYN4" s="265"/>
      <c r="NYO4" s="265"/>
      <c r="NYP4" s="265"/>
      <c r="NYQ4" s="265"/>
      <c r="NYR4" s="265"/>
      <c r="NYS4" s="265"/>
      <c r="NYT4" s="265"/>
      <c r="NYU4" s="265"/>
      <c r="NYV4" s="265"/>
      <c r="NYW4" s="265"/>
      <c r="NYX4" s="265"/>
      <c r="NYY4" s="265"/>
      <c r="NYZ4" s="265"/>
      <c r="NZA4" s="265"/>
      <c r="NZB4" s="265"/>
      <c r="NZC4" s="265"/>
      <c r="NZD4" s="265"/>
      <c r="NZE4" s="265"/>
      <c r="NZF4" s="265"/>
      <c r="NZG4" s="265"/>
      <c r="NZH4" s="265"/>
      <c r="NZI4" s="265"/>
      <c r="NZJ4" s="265"/>
      <c r="NZK4" s="265"/>
      <c r="NZL4" s="265"/>
      <c r="NZM4" s="265"/>
      <c r="NZN4" s="265"/>
      <c r="NZO4" s="265"/>
      <c r="NZP4" s="265"/>
      <c r="NZQ4" s="265"/>
      <c r="NZR4" s="265"/>
      <c r="NZS4" s="265"/>
      <c r="NZT4" s="265"/>
      <c r="NZU4" s="265"/>
      <c r="NZV4" s="265"/>
      <c r="NZW4" s="265"/>
      <c r="NZX4" s="265"/>
      <c r="NZY4" s="265"/>
      <c r="NZZ4" s="265"/>
      <c r="OAA4" s="265"/>
      <c r="OAB4" s="265"/>
      <c r="OAC4" s="265"/>
      <c r="OAD4" s="265"/>
      <c r="OAE4" s="265"/>
      <c r="OAF4" s="265"/>
      <c r="OAG4" s="265"/>
      <c r="OAH4" s="265"/>
      <c r="OAI4" s="265"/>
      <c r="OAJ4" s="265"/>
      <c r="OAK4" s="265"/>
      <c r="OAL4" s="265"/>
      <c r="OAM4" s="265"/>
      <c r="OAN4" s="265"/>
      <c r="OAO4" s="265"/>
      <c r="OAP4" s="265"/>
      <c r="OAQ4" s="265"/>
      <c r="OAR4" s="265"/>
      <c r="OAS4" s="265"/>
      <c r="OAT4" s="265"/>
      <c r="OAU4" s="265"/>
      <c r="OAV4" s="265"/>
      <c r="OAW4" s="265"/>
      <c r="OAX4" s="265"/>
      <c r="OAY4" s="265"/>
      <c r="OAZ4" s="265"/>
      <c r="OBA4" s="265"/>
      <c r="OBB4" s="265"/>
      <c r="OBC4" s="265"/>
      <c r="OBD4" s="265"/>
      <c r="OBE4" s="265"/>
      <c r="OBF4" s="265"/>
      <c r="OBG4" s="265"/>
      <c r="OBH4" s="265"/>
      <c r="OBI4" s="265"/>
      <c r="OBJ4" s="265"/>
      <c r="OBK4" s="265"/>
      <c r="OBL4" s="265"/>
      <c r="OBM4" s="265"/>
      <c r="OBN4" s="265"/>
      <c r="OBO4" s="265"/>
      <c r="OBP4" s="265"/>
      <c r="OBQ4" s="265"/>
      <c r="OBR4" s="265"/>
      <c r="OBS4" s="265"/>
      <c r="OBT4" s="265"/>
      <c r="OBU4" s="265"/>
      <c r="OBV4" s="265"/>
      <c r="OBW4" s="265"/>
      <c r="OBX4" s="265"/>
      <c r="OBY4" s="265"/>
      <c r="OBZ4" s="265"/>
      <c r="OCA4" s="265"/>
      <c r="OCB4" s="265"/>
      <c r="OCC4" s="265"/>
      <c r="OCD4" s="265"/>
      <c r="OCE4" s="265"/>
      <c r="OCF4" s="265"/>
      <c r="OCG4" s="265"/>
      <c r="OCH4" s="265"/>
      <c r="OCI4" s="265"/>
      <c r="OCJ4" s="265"/>
      <c r="OCK4" s="265"/>
      <c r="OCL4" s="265"/>
      <c r="OCM4" s="265"/>
      <c r="OCN4" s="265"/>
      <c r="OCO4" s="265"/>
      <c r="OCP4" s="265"/>
      <c r="OCQ4" s="265"/>
      <c r="OCR4" s="265"/>
      <c r="OCS4" s="265"/>
      <c r="OCT4" s="265"/>
      <c r="OCU4" s="265"/>
      <c r="OCV4" s="265"/>
      <c r="OCW4" s="265"/>
      <c r="OCX4" s="265"/>
      <c r="OCY4" s="265"/>
      <c r="OCZ4" s="265"/>
      <c r="ODA4" s="265"/>
      <c r="ODB4" s="265"/>
      <c r="ODC4" s="265"/>
      <c r="ODD4" s="265"/>
      <c r="ODE4" s="265"/>
      <c r="ODF4" s="265"/>
      <c r="ODG4" s="265"/>
      <c r="ODH4" s="265"/>
      <c r="ODI4" s="265"/>
      <c r="ODJ4" s="265"/>
      <c r="ODK4" s="265"/>
      <c r="ODL4" s="265"/>
      <c r="ODM4" s="265"/>
      <c r="ODN4" s="265"/>
      <c r="ODO4" s="265"/>
      <c r="ODP4" s="265"/>
      <c r="ODQ4" s="265"/>
      <c r="ODR4" s="265"/>
      <c r="ODS4" s="265"/>
      <c r="ODT4" s="265"/>
      <c r="ODU4" s="265"/>
      <c r="ODV4" s="265"/>
      <c r="ODW4" s="265"/>
      <c r="ODX4" s="265"/>
      <c r="ODY4" s="265"/>
      <c r="ODZ4" s="265"/>
      <c r="OEA4" s="265"/>
      <c r="OEB4" s="265"/>
      <c r="OEC4" s="265"/>
      <c r="OED4" s="265"/>
      <c r="OEE4" s="265"/>
      <c r="OEF4" s="265"/>
      <c r="OEG4" s="265"/>
      <c r="OEH4" s="265"/>
      <c r="OEI4" s="265"/>
      <c r="OEJ4" s="265"/>
      <c r="OEK4" s="265"/>
      <c r="OEL4" s="265"/>
      <c r="OEM4" s="265"/>
      <c r="OEN4" s="265"/>
      <c r="OEO4" s="265"/>
      <c r="OEP4" s="265"/>
      <c r="OEQ4" s="265"/>
      <c r="OER4" s="265"/>
      <c r="OES4" s="265"/>
      <c r="OET4" s="265"/>
      <c r="OEU4" s="265"/>
      <c r="OEV4" s="265"/>
      <c r="OEW4" s="265"/>
      <c r="OEX4" s="265"/>
      <c r="OEY4" s="265"/>
      <c r="OEZ4" s="265"/>
      <c r="OFA4" s="265"/>
      <c r="OFB4" s="265"/>
      <c r="OFC4" s="265"/>
      <c r="OFD4" s="265"/>
      <c r="OFE4" s="265"/>
      <c r="OFF4" s="265"/>
      <c r="OFG4" s="265"/>
      <c r="OFH4" s="265"/>
      <c r="OFI4" s="265"/>
      <c r="OFJ4" s="265"/>
      <c r="OFK4" s="265"/>
      <c r="OFL4" s="265"/>
      <c r="OFM4" s="265"/>
      <c r="OFN4" s="265"/>
      <c r="OFO4" s="265"/>
      <c r="OFP4" s="265"/>
      <c r="OFQ4" s="265"/>
      <c r="OFR4" s="265"/>
      <c r="OFS4" s="265"/>
      <c r="OFT4" s="265"/>
      <c r="OFU4" s="265"/>
      <c r="OFV4" s="265"/>
      <c r="OFW4" s="265"/>
      <c r="OFX4" s="265"/>
      <c r="OFY4" s="265"/>
      <c r="OFZ4" s="265"/>
      <c r="OGA4" s="265"/>
      <c r="OGB4" s="265"/>
      <c r="OGC4" s="265"/>
      <c r="OGD4" s="265"/>
      <c r="OGE4" s="265"/>
      <c r="OGF4" s="265"/>
      <c r="OGG4" s="265"/>
      <c r="OGH4" s="265"/>
      <c r="OGI4" s="265"/>
      <c r="OGJ4" s="265"/>
      <c r="OGK4" s="265"/>
      <c r="OGL4" s="265"/>
      <c r="OGM4" s="265"/>
      <c r="OGN4" s="265"/>
      <c r="OGO4" s="265"/>
      <c r="OGP4" s="265"/>
      <c r="OGQ4" s="265"/>
      <c r="OGR4" s="265"/>
      <c r="OGS4" s="265"/>
      <c r="OGT4" s="265"/>
      <c r="OGU4" s="265"/>
      <c r="OGV4" s="265"/>
      <c r="OGW4" s="265"/>
      <c r="OGX4" s="265"/>
      <c r="OGY4" s="265"/>
      <c r="OGZ4" s="265"/>
      <c r="OHA4" s="265"/>
      <c r="OHB4" s="265"/>
      <c r="OHC4" s="265"/>
      <c r="OHD4" s="265"/>
      <c r="OHE4" s="265"/>
      <c r="OHF4" s="265"/>
      <c r="OHG4" s="265"/>
      <c r="OHH4" s="265"/>
      <c r="OHI4" s="265"/>
      <c r="OHJ4" s="265"/>
      <c r="OHK4" s="265"/>
      <c r="OHL4" s="265"/>
      <c r="OHM4" s="265"/>
      <c r="OHN4" s="265"/>
      <c r="OHO4" s="265"/>
      <c r="OHP4" s="265"/>
      <c r="OHQ4" s="265"/>
      <c r="OHR4" s="265"/>
      <c r="OHS4" s="265"/>
      <c r="OHT4" s="265"/>
      <c r="OHU4" s="265"/>
      <c r="OHV4" s="265"/>
      <c r="OHW4" s="265"/>
      <c r="OHX4" s="265"/>
      <c r="OHY4" s="265"/>
      <c r="OHZ4" s="265"/>
      <c r="OIA4" s="265"/>
      <c r="OIB4" s="265"/>
      <c r="OIC4" s="265"/>
      <c r="OID4" s="265"/>
      <c r="OIE4" s="265"/>
      <c r="OIF4" s="265"/>
      <c r="OIG4" s="265"/>
      <c r="OIH4" s="265"/>
      <c r="OII4" s="265"/>
      <c r="OIJ4" s="265"/>
      <c r="OIK4" s="265"/>
      <c r="OIL4" s="265"/>
      <c r="OIM4" s="265"/>
      <c r="OIN4" s="265"/>
      <c r="OIO4" s="265"/>
      <c r="OIP4" s="265"/>
      <c r="OIQ4" s="265"/>
      <c r="OIR4" s="265"/>
      <c r="OIS4" s="265"/>
      <c r="OIT4" s="265"/>
      <c r="OIU4" s="265"/>
      <c r="OIV4" s="265"/>
      <c r="OIW4" s="265"/>
      <c r="OIX4" s="265"/>
      <c r="OIY4" s="265"/>
      <c r="OIZ4" s="265"/>
      <c r="OJA4" s="265"/>
      <c r="OJB4" s="265"/>
      <c r="OJC4" s="265"/>
      <c r="OJD4" s="265"/>
      <c r="OJE4" s="265"/>
      <c r="OJF4" s="265"/>
      <c r="OJG4" s="265"/>
      <c r="OJH4" s="265"/>
      <c r="OJI4" s="265"/>
      <c r="OJJ4" s="265"/>
      <c r="OJK4" s="265"/>
      <c r="OJL4" s="265"/>
      <c r="OJM4" s="265"/>
      <c r="OJN4" s="265"/>
      <c r="OJO4" s="265"/>
      <c r="OJP4" s="265"/>
      <c r="OJQ4" s="265"/>
      <c r="OJR4" s="265"/>
      <c r="OJS4" s="265"/>
      <c r="OJT4" s="265"/>
      <c r="OJU4" s="265"/>
      <c r="OJV4" s="265"/>
      <c r="OJW4" s="265"/>
      <c r="OJX4" s="265"/>
      <c r="OJY4" s="265"/>
      <c r="OJZ4" s="265"/>
      <c r="OKA4" s="265"/>
      <c r="OKB4" s="265"/>
      <c r="OKC4" s="265"/>
      <c r="OKD4" s="265"/>
      <c r="OKE4" s="265"/>
      <c r="OKF4" s="265"/>
      <c r="OKG4" s="265"/>
      <c r="OKH4" s="265"/>
      <c r="OKI4" s="265"/>
      <c r="OKJ4" s="265"/>
      <c r="OKK4" s="265"/>
      <c r="OKL4" s="265"/>
      <c r="OKM4" s="265"/>
      <c r="OKN4" s="265"/>
      <c r="OKO4" s="265"/>
      <c r="OKP4" s="265"/>
      <c r="OKQ4" s="265"/>
      <c r="OKR4" s="265"/>
      <c r="OKS4" s="265"/>
      <c r="OKT4" s="265"/>
      <c r="OKU4" s="265"/>
      <c r="OKV4" s="265"/>
      <c r="OKW4" s="265"/>
      <c r="OKX4" s="265"/>
      <c r="OKY4" s="265"/>
      <c r="OKZ4" s="265"/>
      <c r="OLA4" s="265"/>
      <c r="OLB4" s="265"/>
      <c r="OLC4" s="265"/>
      <c r="OLD4" s="265"/>
      <c r="OLE4" s="265"/>
      <c r="OLF4" s="265"/>
      <c r="OLG4" s="265"/>
      <c r="OLH4" s="265"/>
      <c r="OLI4" s="265"/>
      <c r="OLJ4" s="265"/>
      <c r="OLK4" s="265"/>
      <c r="OLL4" s="265"/>
      <c r="OLM4" s="265"/>
      <c r="OLN4" s="265"/>
      <c r="OLO4" s="265"/>
      <c r="OLP4" s="265"/>
      <c r="OLQ4" s="265"/>
      <c r="OLR4" s="265"/>
      <c r="OLS4" s="265"/>
      <c r="OLT4" s="265"/>
      <c r="OLU4" s="265"/>
      <c r="OLV4" s="265"/>
      <c r="OLW4" s="265"/>
      <c r="OLX4" s="265"/>
      <c r="OLY4" s="265"/>
      <c r="OLZ4" s="265"/>
      <c r="OMA4" s="265"/>
      <c r="OMB4" s="265"/>
      <c r="OMC4" s="265"/>
      <c r="OMD4" s="265"/>
      <c r="OME4" s="265"/>
      <c r="OMF4" s="265"/>
      <c r="OMG4" s="265"/>
      <c r="OMH4" s="265"/>
      <c r="OMI4" s="265"/>
      <c r="OMJ4" s="265"/>
      <c r="OMK4" s="265"/>
      <c r="OML4" s="265"/>
      <c r="OMM4" s="265"/>
      <c r="OMN4" s="265"/>
      <c r="OMO4" s="265"/>
      <c r="OMP4" s="265"/>
      <c r="OMQ4" s="265"/>
      <c r="OMR4" s="265"/>
      <c r="OMS4" s="265"/>
      <c r="OMT4" s="265"/>
      <c r="OMU4" s="265"/>
      <c r="OMV4" s="265"/>
      <c r="OMW4" s="265"/>
      <c r="OMX4" s="265"/>
      <c r="OMY4" s="265"/>
      <c r="OMZ4" s="265"/>
      <c r="ONA4" s="265"/>
      <c r="ONB4" s="265"/>
      <c r="ONC4" s="265"/>
      <c r="OND4" s="265"/>
      <c r="ONE4" s="265"/>
      <c r="ONF4" s="265"/>
      <c r="ONG4" s="265"/>
      <c r="ONH4" s="265"/>
      <c r="ONI4" s="265"/>
      <c r="ONJ4" s="265"/>
      <c r="ONK4" s="265"/>
      <c r="ONL4" s="265"/>
      <c r="ONM4" s="265"/>
      <c r="ONN4" s="265"/>
      <c r="ONO4" s="265"/>
      <c r="ONP4" s="265"/>
      <c r="ONQ4" s="265"/>
      <c r="ONR4" s="265"/>
      <c r="ONS4" s="265"/>
      <c r="ONT4" s="265"/>
      <c r="ONU4" s="265"/>
      <c r="ONV4" s="265"/>
      <c r="ONW4" s="265"/>
      <c r="ONX4" s="265"/>
      <c r="ONY4" s="265"/>
      <c r="ONZ4" s="265"/>
      <c r="OOA4" s="265"/>
      <c r="OOB4" s="265"/>
      <c r="OOC4" s="265"/>
      <c r="OOD4" s="265"/>
      <c r="OOE4" s="265"/>
      <c r="OOF4" s="265"/>
      <c r="OOG4" s="265"/>
      <c r="OOH4" s="265"/>
      <c r="OOI4" s="265"/>
      <c r="OOJ4" s="265"/>
      <c r="OOK4" s="265"/>
      <c r="OOL4" s="265"/>
      <c r="OOM4" s="265"/>
      <c r="OON4" s="265"/>
      <c r="OOO4" s="265"/>
      <c r="OOP4" s="265"/>
      <c r="OOQ4" s="265"/>
      <c r="OOR4" s="265"/>
      <c r="OOS4" s="265"/>
      <c r="OOT4" s="265"/>
      <c r="OOU4" s="265"/>
      <c r="OOV4" s="265"/>
      <c r="OOW4" s="265"/>
      <c r="OOX4" s="265"/>
      <c r="OOY4" s="265"/>
      <c r="OOZ4" s="265"/>
      <c r="OPA4" s="265"/>
      <c r="OPB4" s="265"/>
      <c r="OPC4" s="265"/>
      <c r="OPD4" s="265"/>
      <c r="OPE4" s="265"/>
      <c r="OPF4" s="265"/>
      <c r="OPG4" s="265"/>
      <c r="OPH4" s="265"/>
      <c r="OPI4" s="265"/>
      <c r="OPJ4" s="265"/>
      <c r="OPK4" s="265"/>
      <c r="OPL4" s="265"/>
      <c r="OPM4" s="265"/>
      <c r="OPN4" s="265"/>
      <c r="OPO4" s="265"/>
      <c r="OPP4" s="265"/>
      <c r="OPQ4" s="265"/>
      <c r="OPR4" s="265"/>
      <c r="OPS4" s="265"/>
      <c r="OPT4" s="265"/>
      <c r="OPU4" s="265"/>
      <c r="OPV4" s="265"/>
      <c r="OPW4" s="265"/>
      <c r="OPX4" s="265"/>
      <c r="OPY4" s="265"/>
      <c r="OPZ4" s="265"/>
      <c r="OQA4" s="265"/>
      <c r="OQB4" s="265"/>
      <c r="OQC4" s="265"/>
      <c r="OQD4" s="265"/>
      <c r="OQE4" s="265"/>
      <c r="OQF4" s="265"/>
      <c r="OQG4" s="265"/>
      <c r="OQH4" s="265"/>
      <c r="OQI4" s="265"/>
      <c r="OQJ4" s="265"/>
      <c r="OQK4" s="265"/>
      <c r="OQL4" s="265"/>
      <c r="OQM4" s="265"/>
      <c r="OQN4" s="265"/>
      <c r="OQO4" s="265"/>
      <c r="OQP4" s="265"/>
      <c r="OQQ4" s="265"/>
      <c r="OQR4" s="265"/>
      <c r="OQS4" s="265"/>
      <c r="OQT4" s="265"/>
      <c r="OQU4" s="265"/>
      <c r="OQV4" s="265"/>
      <c r="OQW4" s="265"/>
      <c r="OQX4" s="265"/>
      <c r="OQY4" s="265"/>
      <c r="OQZ4" s="265"/>
      <c r="ORA4" s="265"/>
      <c r="ORB4" s="265"/>
      <c r="ORC4" s="265"/>
      <c r="ORD4" s="265"/>
      <c r="ORE4" s="265"/>
      <c r="ORF4" s="265"/>
      <c r="ORG4" s="265"/>
      <c r="ORH4" s="265"/>
      <c r="ORI4" s="265"/>
      <c r="ORJ4" s="265"/>
      <c r="ORK4" s="265"/>
      <c r="ORL4" s="265"/>
      <c r="ORM4" s="265"/>
      <c r="ORN4" s="265"/>
      <c r="ORO4" s="265"/>
      <c r="ORP4" s="265"/>
      <c r="ORQ4" s="265"/>
      <c r="ORR4" s="265"/>
      <c r="ORS4" s="265"/>
      <c r="ORT4" s="265"/>
      <c r="ORU4" s="265"/>
      <c r="ORV4" s="265"/>
      <c r="ORW4" s="265"/>
      <c r="ORX4" s="265"/>
      <c r="ORY4" s="265"/>
      <c r="ORZ4" s="265"/>
      <c r="OSA4" s="265"/>
      <c r="OSB4" s="265"/>
      <c r="OSC4" s="265"/>
      <c r="OSD4" s="265"/>
      <c r="OSE4" s="265"/>
      <c r="OSF4" s="265"/>
      <c r="OSG4" s="265"/>
      <c r="OSH4" s="265"/>
      <c r="OSI4" s="265"/>
      <c r="OSJ4" s="265"/>
      <c r="OSK4" s="265"/>
      <c r="OSL4" s="265"/>
      <c r="OSM4" s="265"/>
      <c r="OSN4" s="265"/>
      <c r="OSO4" s="265"/>
      <c r="OSP4" s="265"/>
      <c r="OSQ4" s="265"/>
      <c r="OSR4" s="265"/>
      <c r="OSS4" s="265"/>
      <c r="OST4" s="265"/>
      <c r="OSU4" s="265"/>
      <c r="OSV4" s="265"/>
      <c r="OSW4" s="265"/>
      <c r="OSX4" s="265"/>
      <c r="OSY4" s="265"/>
      <c r="OSZ4" s="265"/>
      <c r="OTA4" s="265"/>
      <c r="OTB4" s="265"/>
      <c r="OTC4" s="265"/>
      <c r="OTD4" s="265"/>
      <c r="OTE4" s="265"/>
      <c r="OTF4" s="265"/>
      <c r="OTG4" s="265"/>
      <c r="OTH4" s="265"/>
      <c r="OTI4" s="265"/>
      <c r="OTJ4" s="265"/>
      <c r="OTK4" s="265"/>
      <c r="OTL4" s="265"/>
      <c r="OTM4" s="265"/>
      <c r="OTN4" s="265"/>
      <c r="OTO4" s="265"/>
      <c r="OTP4" s="265"/>
      <c r="OTQ4" s="265"/>
      <c r="OTR4" s="265"/>
      <c r="OTS4" s="265"/>
      <c r="OTT4" s="265"/>
      <c r="OTU4" s="265"/>
      <c r="OTV4" s="265"/>
      <c r="OTW4" s="265"/>
      <c r="OTX4" s="265"/>
      <c r="OTY4" s="265"/>
      <c r="OTZ4" s="265"/>
      <c r="OUA4" s="265"/>
      <c r="OUB4" s="265"/>
      <c r="OUC4" s="265"/>
      <c r="OUD4" s="265"/>
      <c r="OUE4" s="265"/>
      <c r="OUF4" s="265"/>
      <c r="OUG4" s="265"/>
      <c r="OUH4" s="265"/>
      <c r="OUI4" s="265"/>
      <c r="OUJ4" s="265"/>
      <c r="OUK4" s="265"/>
      <c r="OUL4" s="265"/>
      <c r="OUM4" s="265"/>
      <c r="OUN4" s="265"/>
      <c r="OUO4" s="265"/>
      <c r="OUP4" s="265"/>
      <c r="OUQ4" s="265"/>
      <c r="OUR4" s="265"/>
      <c r="OUS4" s="265"/>
      <c r="OUT4" s="265"/>
      <c r="OUU4" s="265"/>
      <c r="OUV4" s="265"/>
      <c r="OUW4" s="265"/>
      <c r="OUX4" s="265"/>
      <c r="OUY4" s="265"/>
      <c r="OUZ4" s="265"/>
      <c r="OVA4" s="265"/>
      <c r="OVB4" s="265"/>
      <c r="OVC4" s="265"/>
      <c r="OVD4" s="265"/>
      <c r="OVE4" s="265"/>
      <c r="OVF4" s="265"/>
      <c r="OVG4" s="265"/>
      <c r="OVH4" s="265"/>
      <c r="OVI4" s="265"/>
      <c r="OVJ4" s="265"/>
      <c r="OVK4" s="265"/>
      <c r="OVL4" s="265"/>
      <c r="OVM4" s="265"/>
      <c r="OVN4" s="265"/>
      <c r="OVO4" s="265"/>
      <c r="OVP4" s="265"/>
      <c r="OVQ4" s="265"/>
      <c r="OVR4" s="265"/>
      <c r="OVS4" s="265"/>
      <c r="OVT4" s="265"/>
      <c r="OVU4" s="265"/>
      <c r="OVV4" s="265"/>
      <c r="OVW4" s="265"/>
      <c r="OVX4" s="265"/>
      <c r="OVY4" s="265"/>
      <c r="OVZ4" s="265"/>
      <c r="OWA4" s="265"/>
      <c r="OWB4" s="265"/>
      <c r="OWC4" s="265"/>
      <c r="OWD4" s="265"/>
      <c r="OWE4" s="265"/>
      <c r="OWF4" s="265"/>
      <c r="OWG4" s="265"/>
      <c r="OWH4" s="265"/>
      <c r="OWI4" s="265"/>
      <c r="OWJ4" s="265"/>
      <c r="OWK4" s="265"/>
      <c r="OWL4" s="265"/>
      <c r="OWM4" s="265"/>
      <c r="OWN4" s="265"/>
      <c r="OWO4" s="265"/>
      <c r="OWP4" s="265"/>
      <c r="OWQ4" s="265"/>
      <c r="OWR4" s="265"/>
      <c r="OWS4" s="265"/>
      <c r="OWT4" s="265"/>
      <c r="OWU4" s="265"/>
      <c r="OWV4" s="265"/>
      <c r="OWW4" s="265"/>
      <c r="OWX4" s="265"/>
      <c r="OWY4" s="265"/>
      <c r="OWZ4" s="265"/>
      <c r="OXA4" s="265"/>
      <c r="OXB4" s="265"/>
      <c r="OXC4" s="265"/>
      <c r="OXD4" s="265"/>
      <c r="OXE4" s="265"/>
      <c r="OXF4" s="265"/>
      <c r="OXG4" s="265"/>
      <c r="OXH4" s="265"/>
      <c r="OXI4" s="265"/>
      <c r="OXJ4" s="265"/>
      <c r="OXK4" s="265"/>
      <c r="OXL4" s="265"/>
      <c r="OXM4" s="265"/>
      <c r="OXN4" s="265"/>
      <c r="OXO4" s="265"/>
      <c r="OXP4" s="265"/>
      <c r="OXQ4" s="265"/>
      <c r="OXR4" s="265"/>
      <c r="OXS4" s="265"/>
      <c r="OXT4" s="265"/>
      <c r="OXU4" s="265"/>
      <c r="OXV4" s="265"/>
      <c r="OXW4" s="265"/>
      <c r="OXX4" s="265"/>
      <c r="OXY4" s="265"/>
      <c r="OXZ4" s="265"/>
      <c r="OYA4" s="265"/>
      <c r="OYB4" s="265"/>
      <c r="OYC4" s="265"/>
      <c r="OYD4" s="265"/>
      <c r="OYE4" s="265"/>
      <c r="OYF4" s="265"/>
      <c r="OYG4" s="265"/>
      <c r="OYH4" s="265"/>
      <c r="OYI4" s="265"/>
      <c r="OYJ4" s="265"/>
      <c r="OYK4" s="265"/>
      <c r="OYL4" s="265"/>
      <c r="OYM4" s="265"/>
      <c r="OYN4" s="265"/>
      <c r="OYO4" s="265"/>
      <c r="OYP4" s="265"/>
      <c r="OYQ4" s="265"/>
      <c r="OYR4" s="265"/>
      <c r="OYS4" s="265"/>
      <c r="OYT4" s="265"/>
      <c r="OYU4" s="265"/>
      <c r="OYV4" s="265"/>
      <c r="OYW4" s="265"/>
      <c r="OYX4" s="265"/>
      <c r="OYY4" s="265"/>
      <c r="OYZ4" s="265"/>
      <c r="OZA4" s="265"/>
      <c r="OZB4" s="265"/>
      <c r="OZC4" s="265"/>
      <c r="OZD4" s="265"/>
      <c r="OZE4" s="265"/>
      <c r="OZF4" s="265"/>
      <c r="OZG4" s="265"/>
      <c r="OZH4" s="265"/>
      <c r="OZI4" s="265"/>
      <c r="OZJ4" s="265"/>
      <c r="OZK4" s="265"/>
      <c r="OZL4" s="265"/>
      <c r="OZM4" s="265"/>
      <c r="OZN4" s="265"/>
      <c r="OZO4" s="265"/>
      <c r="OZP4" s="265"/>
      <c r="OZQ4" s="265"/>
      <c r="OZR4" s="265"/>
      <c r="OZS4" s="265"/>
      <c r="OZT4" s="265"/>
      <c r="OZU4" s="265"/>
      <c r="OZV4" s="265"/>
      <c r="OZW4" s="265"/>
      <c r="OZX4" s="265"/>
      <c r="OZY4" s="265"/>
      <c r="OZZ4" s="265"/>
      <c r="PAA4" s="265"/>
      <c r="PAB4" s="265"/>
      <c r="PAC4" s="265"/>
      <c r="PAD4" s="265"/>
      <c r="PAE4" s="265"/>
      <c r="PAF4" s="265"/>
      <c r="PAG4" s="265"/>
      <c r="PAH4" s="265"/>
      <c r="PAI4" s="265"/>
      <c r="PAJ4" s="265"/>
      <c r="PAK4" s="265"/>
      <c r="PAL4" s="265"/>
      <c r="PAM4" s="265"/>
      <c r="PAN4" s="265"/>
      <c r="PAO4" s="265"/>
      <c r="PAP4" s="265"/>
      <c r="PAQ4" s="265"/>
      <c r="PAR4" s="265"/>
      <c r="PAS4" s="265"/>
      <c r="PAT4" s="265"/>
      <c r="PAU4" s="265"/>
      <c r="PAV4" s="265"/>
      <c r="PAW4" s="265"/>
      <c r="PAX4" s="265"/>
      <c r="PAY4" s="265"/>
      <c r="PAZ4" s="265"/>
      <c r="PBA4" s="265"/>
      <c r="PBB4" s="265"/>
      <c r="PBC4" s="265"/>
      <c r="PBD4" s="265"/>
      <c r="PBE4" s="265"/>
      <c r="PBF4" s="265"/>
      <c r="PBG4" s="265"/>
      <c r="PBH4" s="265"/>
      <c r="PBI4" s="265"/>
      <c r="PBJ4" s="265"/>
      <c r="PBK4" s="265"/>
      <c r="PBL4" s="265"/>
      <c r="PBM4" s="265"/>
      <c r="PBN4" s="265"/>
      <c r="PBO4" s="265"/>
      <c r="PBP4" s="265"/>
      <c r="PBQ4" s="265"/>
      <c r="PBR4" s="265"/>
      <c r="PBS4" s="265"/>
      <c r="PBT4" s="265"/>
      <c r="PBU4" s="265"/>
      <c r="PBV4" s="265"/>
      <c r="PBW4" s="265"/>
      <c r="PBX4" s="265"/>
      <c r="PBY4" s="265"/>
      <c r="PBZ4" s="265"/>
      <c r="PCA4" s="265"/>
      <c r="PCB4" s="265"/>
      <c r="PCC4" s="265"/>
      <c r="PCD4" s="265"/>
      <c r="PCE4" s="265"/>
      <c r="PCF4" s="265"/>
      <c r="PCG4" s="265"/>
      <c r="PCH4" s="265"/>
      <c r="PCI4" s="265"/>
      <c r="PCJ4" s="265"/>
      <c r="PCK4" s="265"/>
      <c r="PCL4" s="265"/>
      <c r="PCM4" s="265"/>
      <c r="PCN4" s="265"/>
      <c r="PCO4" s="265"/>
      <c r="PCP4" s="265"/>
      <c r="PCQ4" s="265"/>
      <c r="PCR4" s="265"/>
      <c r="PCS4" s="265"/>
      <c r="PCT4" s="265"/>
      <c r="PCU4" s="265"/>
      <c r="PCV4" s="265"/>
      <c r="PCW4" s="265"/>
      <c r="PCX4" s="265"/>
      <c r="PCY4" s="265"/>
      <c r="PCZ4" s="265"/>
      <c r="PDA4" s="265"/>
      <c r="PDB4" s="265"/>
      <c r="PDC4" s="265"/>
      <c r="PDD4" s="265"/>
      <c r="PDE4" s="265"/>
      <c r="PDF4" s="265"/>
      <c r="PDG4" s="265"/>
      <c r="PDH4" s="265"/>
      <c r="PDI4" s="265"/>
      <c r="PDJ4" s="265"/>
      <c r="PDK4" s="265"/>
      <c r="PDL4" s="265"/>
      <c r="PDM4" s="265"/>
      <c r="PDN4" s="265"/>
      <c r="PDO4" s="265"/>
      <c r="PDP4" s="265"/>
      <c r="PDQ4" s="265"/>
      <c r="PDR4" s="265"/>
      <c r="PDS4" s="265"/>
      <c r="PDT4" s="265"/>
      <c r="PDU4" s="265"/>
      <c r="PDV4" s="265"/>
      <c r="PDW4" s="265"/>
      <c r="PDX4" s="265"/>
      <c r="PDY4" s="265"/>
      <c r="PDZ4" s="265"/>
      <c r="PEA4" s="265"/>
      <c r="PEB4" s="265"/>
      <c r="PEC4" s="265"/>
      <c r="PED4" s="265"/>
      <c r="PEE4" s="265"/>
      <c r="PEF4" s="265"/>
      <c r="PEG4" s="265"/>
      <c r="PEH4" s="265"/>
      <c r="PEI4" s="265"/>
      <c r="PEJ4" s="265"/>
      <c r="PEK4" s="265"/>
      <c r="PEL4" s="265"/>
      <c r="PEM4" s="265"/>
      <c r="PEN4" s="265"/>
      <c r="PEO4" s="265"/>
      <c r="PEP4" s="265"/>
      <c r="PEQ4" s="265"/>
      <c r="PER4" s="265"/>
      <c r="PES4" s="265"/>
      <c r="PET4" s="265"/>
      <c r="PEU4" s="265"/>
      <c r="PEV4" s="265"/>
      <c r="PEW4" s="265"/>
      <c r="PEX4" s="265"/>
      <c r="PEY4" s="265"/>
      <c r="PEZ4" s="265"/>
      <c r="PFA4" s="265"/>
      <c r="PFB4" s="265"/>
      <c r="PFC4" s="265"/>
      <c r="PFD4" s="265"/>
      <c r="PFE4" s="265"/>
      <c r="PFF4" s="265"/>
      <c r="PFG4" s="265"/>
      <c r="PFH4" s="265"/>
      <c r="PFI4" s="265"/>
      <c r="PFJ4" s="265"/>
      <c r="PFK4" s="265"/>
      <c r="PFL4" s="265"/>
      <c r="PFM4" s="265"/>
      <c r="PFN4" s="265"/>
      <c r="PFO4" s="265"/>
      <c r="PFP4" s="265"/>
      <c r="PFQ4" s="265"/>
      <c r="PFR4" s="265"/>
      <c r="PFS4" s="265"/>
      <c r="PFT4" s="265"/>
      <c r="PFU4" s="265"/>
      <c r="PFV4" s="265"/>
      <c r="PFW4" s="265"/>
      <c r="PFX4" s="265"/>
      <c r="PFY4" s="265"/>
      <c r="PFZ4" s="265"/>
      <c r="PGA4" s="265"/>
      <c r="PGB4" s="265"/>
      <c r="PGC4" s="265"/>
      <c r="PGD4" s="265"/>
      <c r="PGE4" s="265"/>
      <c r="PGF4" s="265"/>
      <c r="PGG4" s="265"/>
      <c r="PGH4" s="265"/>
      <c r="PGI4" s="265"/>
      <c r="PGJ4" s="265"/>
      <c r="PGK4" s="265"/>
      <c r="PGL4" s="265"/>
      <c r="PGM4" s="265"/>
      <c r="PGN4" s="265"/>
      <c r="PGO4" s="265"/>
      <c r="PGP4" s="265"/>
      <c r="PGQ4" s="265"/>
      <c r="PGR4" s="265"/>
      <c r="PGS4" s="265"/>
      <c r="PGT4" s="265"/>
      <c r="PGU4" s="265"/>
      <c r="PGV4" s="265"/>
      <c r="PGW4" s="265"/>
      <c r="PGX4" s="265"/>
      <c r="PGY4" s="265"/>
      <c r="PGZ4" s="265"/>
      <c r="PHA4" s="265"/>
      <c r="PHB4" s="265"/>
      <c r="PHC4" s="265"/>
      <c r="PHD4" s="265"/>
      <c r="PHE4" s="265"/>
      <c r="PHF4" s="265"/>
      <c r="PHG4" s="265"/>
      <c r="PHH4" s="265"/>
      <c r="PHI4" s="265"/>
      <c r="PHJ4" s="265"/>
      <c r="PHK4" s="265"/>
      <c r="PHL4" s="265"/>
      <c r="PHM4" s="265"/>
      <c r="PHN4" s="265"/>
      <c r="PHO4" s="265"/>
      <c r="PHP4" s="265"/>
      <c r="PHQ4" s="265"/>
      <c r="PHR4" s="265"/>
      <c r="PHS4" s="265"/>
      <c r="PHT4" s="265"/>
      <c r="PHU4" s="265"/>
      <c r="PHV4" s="265"/>
      <c r="PHW4" s="265"/>
      <c r="PHX4" s="265"/>
      <c r="PHY4" s="265"/>
      <c r="PHZ4" s="265"/>
      <c r="PIA4" s="265"/>
      <c r="PIB4" s="265"/>
      <c r="PIC4" s="265"/>
      <c r="PID4" s="265"/>
      <c r="PIE4" s="265"/>
      <c r="PIF4" s="265"/>
      <c r="PIG4" s="265"/>
      <c r="PIH4" s="265"/>
      <c r="PII4" s="265"/>
      <c r="PIJ4" s="265"/>
      <c r="PIK4" s="265"/>
      <c r="PIL4" s="265"/>
      <c r="PIM4" s="265"/>
      <c r="PIN4" s="265"/>
      <c r="PIO4" s="265"/>
      <c r="PIP4" s="265"/>
      <c r="PIQ4" s="265"/>
      <c r="PIR4" s="265"/>
      <c r="PIS4" s="265"/>
      <c r="PIT4" s="265"/>
      <c r="PIU4" s="265"/>
      <c r="PIV4" s="265"/>
      <c r="PIW4" s="265"/>
      <c r="PIX4" s="265"/>
      <c r="PIY4" s="265"/>
      <c r="PIZ4" s="265"/>
      <c r="PJA4" s="265"/>
      <c r="PJB4" s="265"/>
      <c r="PJC4" s="265"/>
      <c r="PJD4" s="265"/>
      <c r="PJE4" s="265"/>
      <c r="PJF4" s="265"/>
      <c r="PJG4" s="265"/>
      <c r="PJH4" s="265"/>
      <c r="PJI4" s="265"/>
      <c r="PJJ4" s="265"/>
      <c r="PJK4" s="265"/>
      <c r="PJL4" s="265"/>
      <c r="PJM4" s="265"/>
      <c r="PJN4" s="265"/>
      <c r="PJO4" s="265"/>
      <c r="PJP4" s="265"/>
      <c r="PJQ4" s="265"/>
      <c r="PJR4" s="265"/>
      <c r="PJS4" s="265"/>
      <c r="PJT4" s="265"/>
      <c r="PJU4" s="265"/>
      <c r="PJV4" s="265"/>
      <c r="PJW4" s="265"/>
      <c r="PJX4" s="265"/>
      <c r="PJY4" s="265"/>
      <c r="PJZ4" s="265"/>
      <c r="PKA4" s="265"/>
      <c r="PKB4" s="265"/>
      <c r="PKC4" s="265"/>
      <c r="PKD4" s="265"/>
      <c r="PKE4" s="265"/>
      <c r="PKF4" s="265"/>
      <c r="PKG4" s="265"/>
      <c r="PKH4" s="265"/>
      <c r="PKI4" s="265"/>
      <c r="PKJ4" s="265"/>
      <c r="PKK4" s="265"/>
      <c r="PKL4" s="265"/>
      <c r="PKM4" s="265"/>
      <c r="PKN4" s="265"/>
      <c r="PKO4" s="265"/>
      <c r="PKP4" s="265"/>
      <c r="PKQ4" s="265"/>
      <c r="PKR4" s="265"/>
      <c r="PKS4" s="265"/>
      <c r="PKT4" s="265"/>
      <c r="PKU4" s="265"/>
      <c r="PKV4" s="265"/>
      <c r="PKW4" s="265"/>
      <c r="PKX4" s="265"/>
      <c r="PKY4" s="265"/>
      <c r="PKZ4" s="265"/>
      <c r="PLA4" s="265"/>
      <c r="PLB4" s="265"/>
      <c r="PLC4" s="265"/>
      <c r="PLD4" s="265"/>
      <c r="PLE4" s="265"/>
      <c r="PLF4" s="265"/>
      <c r="PLG4" s="265"/>
      <c r="PLH4" s="265"/>
      <c r="PLI4" s="265"/>
      <c r="PLJ4" s="265"/>
      <c r="PLK4" s="265"/>
      <c r="PLL4" s="265"/>
      <c r="PLM4" s="265"/>
      <c r="PLN4" s="265"/>
      <c r="PLO4" s="265"/>
      <c r="PLP4" s="265"/>
      <c r="PLQ4" s="265"/>
      <c r="PLR4" s="265"/>
      <c r="PLS4" s="265"/>
      <c r="PLT4" s="265"/>
      <c r="PLU4" s="265"/>
      <c r="PLV4" s="265"/>
      <c r="PLW4" s="265"/>
      <c r="PLX4" s="265"/>
      <c r="PLY4" s="265"/>
      <c r="PLZ4" s="265"/>
      <c r="PMA4" s="265"/>
      <c r="PMB4" s="265"/>
      <c r="PMC4" s="265"/>
      <c r="PMD4" s="265"/>
      <c r="PME4" s="265"/>
      <c r="PMF4" s="265"/>
      <c r="PMG4" s="265"/>
      <c r="PMH4" s="265"/>
      <c r="PMI4" s="265"/>
      <c r="PMJ4" s="265"/>
      <c r="PMK4" s="265"/>
      <c r="PML4" s="265"/>
      <c r="PMM4" s="265"/>
      <c r="PMN4" s="265"/>
      <c r="PMO4" s="265"/>
      <c r="PMP4" s="265"/>
      <c r="PMQ4" s="265"/>
      <c r="PMR4" s="265"/>
      <c r="PMS4" s="265"/>
      <c r="PMT4" s="265"/>
      <c r="PMU4" s="265"/>
      <c r="PMV4" s="265"/>
      <c r="PMW4" s="265"/>
      <c r="PMX4" s="265"/>
      <c r="PMY4" s="265"/>
      <c r="PMZ4" s="265"/>
      <c r="PNA4" s="265"/>
      <c r="PNB4" s="265"/>
      <c r="PNC4" s="265"/>
      <c r="PND4" s="265"/>
      <c r="PNE4" s="265"/>
      <c r="PNF4" s="265"/>
      <c r="PNG4" s="265"/>
      <c r="PNH4" s="265"/>
      <c r="PNI4" s="265"/>
      <c r="PNJ4" s="265"/>
      <c r="PNK4" s="265"/>
      <c r="PNL4" s="265"/>
      <c r="PNM4" s="265"/>
      <c r="PNN4" s="265"/>
      <c r="PNO4" s="265"/>
      <c r="PNP4" s="265"/>
      <c r="PNQ4" s="265"/>
      <c r="PNR4" s="265"/>
      <c r="PNS4" s="265"/>
      <c r="PNT4" s="265"/>
      <c r="PNU4" s="265"/>
      <c r="PNV4" s="265"/>
      <c r="PNW4" s="265"/>
      <c r="PNX4" s="265"/>
      <c r="PNY4" s="265"/>
      <c r="PNZ4" s="265"/>
      <c r="POA4" s="265"/>
      <c r="POB4" s="265"/>
      <c r="POC4" s="265"/>
      <c r="POD4" s="265"/>
      <c r="POE4" s="265"/>
      <c r="POF4" s="265"/>
      <c r="POG4" s="265"/>
      <c r="POH4" s="265"/>
      <c r="POI4" s="265"/>
      <c r="POJ4" s="265"/>
      <c r="POK4" s="265"/>
      <c r="POL4" s="265"/>
      <c r="POM4" s="265"/>
      <c r="PON4" s="265"/>
      <c r="POO4" s="265"/>
      <c r="POP4" s="265"/>
      <c r="POQ4" s="265"/>
      <c r="POR4" s="265"/>
      <c r="POS4" s="265"/>
      <c r="POT4" s="265"/>
      <c r="POU4" s="265"/>
      <c r="POV4" s="265"/>
      <c r="POW4" s="265"/>
      <c r="POX4" s="265"/>
      <c r="POY4" s="265"/>
      <c r="POZ4" s="265"/>
      <c r="PPA4" s="265"/>
      <c r="PPB4" s="265"/>
      <c r="PPC4" s="265"/>
      <c r="PPD4" s="265"/>
      <c r="PPE4" s="265"/>
      <c r="PPF4" s="265"/>
      <c r="PPG4" s="265"/>
      <c r="PPH4" s="265"/>
      <c r="PPI4" s="265"/>
      <c r="PPJ4" s="265"/>
      <c r="PPK4" s="265"/>
      <c r="PPL4" s="265"/>
      <c r="PPM4" s="265"/>
      <c r="PPN4" s="265"/>
      <c r="PPO4" s="265"/>
      <c r="PPP4" s="265"/>
      <c r="PPQ4" s="265"/>
      <c r="PPR4" s="265"/>
      <c r="PPS4" s="265"/>
      <c r="PPT4" s="265"/>
      <c r="PPU4" s="265"/>
      <c r="PPV4" s="265"/>
      <c r="PPW4" s="265"/>
      <c r="PPX4" s="265"/>
      <c r="PPY4" s="265"/>
      <c r="PPZ4" s="265"/>
      <c r="PQA4" s="265"/>
      <c r="PQB4" s="265"/>
      <c r="PQC4" s="265"/>
      <c r="PQD4" s="265"/>
      <c r="PQE4" s="265"/>
      <c r="PQF4" s="265"/>
      <c r="PQG4" s="265"/>
      <c r="PQH4" s="265"/>
      <c r="PQI4" s="265"/>
      <c r="PQJ4" s="265"/>
      <c r="PQK4" s="265"/>
      <c r="PQL4" s="265"/>
      <c r="PQM4" s="265"/>
      <c r="PQN4" s="265"/>
      <c r="PQO4" s="265"/>
      <c r="PQP4" s="265"/>
      <c r="PQQ4" s="265"/>
      <c r="PQR4" s="265"/>
      <c r="PQS4" s="265"/>
      <c r="PQT4" s="265"/>
      <c r="PQU4" s="265"/>
      <c r="PQV4" s="265"/>
      <c r="PQW4" s="265"/>
      <c r="PQX4" s="265"/>
      <c r="PQY4" s="265"/>
      <c r="PQZ4" s="265"/>
      <c r="PRA4" s="265"/>
      <c r="PRB4" s="265"/>
      <c r="PRC4" s="265"/>
      <c r="PRD4" s="265"/>
      <c r="PRE4" s="265"/>
      <c r="PRF4" s="265"/>
      <c r="PRG4" s="265"/>
      <c r="PRH4" s="265"/>
      <c r="PRI4" s="265"/>
      <c r="PRJ4" s="265"/>
      <c r="PRK4" s="265"/>
      <c r="PRL4" s="265"/>
      <c r="PRM4" s="265"/>
      <c r="PRN4" s="265"/>
      <c r="PRO4" s="265"/>
      <c r="PRP4" s="265"/>
      <c r="PRQ4" s="265"/>
      <c r="PRR4" s="265"/>
      <c r="PRS4" s="265"/>
      <c r="PRT4" s="265"/>
      <c r="PRU4" s="265"/>
      <c r="PRV4" s="265"/>
      <c r="PRW4" s="265"/>
      <c r="PRX4" s="265"/>
      <c r="PRY4" s="265"/>
      <c r="PRZ4" s="265"/>
      <c r="PSA4" s="265"/>
      <c r="PSB4" s="265"/>
      <c r="PSC4" s="265"/>
      <c r="PSD4" s="265"/>
      <c r="PSE4" s="265"/>
      <c r="PSF4" s="265"/>
      <c r="PSG4" s="265"/>
      <c r="PSH4" s="265"/>
      <c r="PSI4" s="265"/>
      <c r="PSJ4" s="265"/>
      <c r="PSK4" s="265"/>
      <c r="PSL4" s="265"/>
      <c r="PSM4" s="265"/>
      <c r="PSN4" s="265"/>
      <c r="PSO4" s="265"/>
      <c r="PSP4" s="265"/>
      <c r="PSQ4" s="265"/>
      <c r="PSR4" s="265"/>
      <c r="PSS4" s="265"/>
      <c r="PST4" s="265"/>
      <c r="PSU4" s="265"/>
      <c r="PSV4" s="265"/>
      <c r="PSW4" s="265"/>
      <c r="PSX4" s="265"/>
      <c r="PSY4" s="265"/>
      <c r="PSZ4" s="265"/>
      <c r="PTA4" s="265"/>
      <c r="PTB4" s="265"/>
      <c r="PTC4" s="265"/>
      <c r="PTD4" s="265"/>
      <c r="PTE4" s="265"/>
      <c r="PTF4" s="265"/>
      <c r="PTG4" s="265"/>
      <c r="PTH4" s="265"/>
      <c r="PTI4" s="265"/>
      <c r="PTJ4" s="265"/>
      <c r="PTK4" s="265"/>
      <c r="PTL4" s="265"/>
      <c r="PTM4" s="265"/>
      <c r="PTN4" s="265"/>
      <c r="PTO4" s="265"/>
      <c r="PTP4" s="265"/>
      <c r="PTQ4" s="265"/>
      <c r="PTR4" s="265"/>
      <c r="PTS4" s="265"/>
      <c r="PTT4" s="265"/>
      <c r="PTU4" s="265"/>
      <c r="PTV4" s="265"/>
      <c r="PTW4" s="265"/>
      <c r="PTX4" s="265"/>
      <c r="PTY4" s="265"/>
      <c r="PTZ4" s="265"/>
      <c r="PUA4" s="265"/>
      <c r="PUB4" s="265"/>
      <c r="PUC4" s="265"/>
      <c r="PUD4" s="265"/>
      <c r="PUE4" s="265"/>
      <c r="PUF4" s="265"/>
      <c r="PUG4" s="265"/>
      <c r="PUH4" s="265"/>
      <c r="PUI4" s="265"/>
      <c r="PUJ4" s="265"/>
      <c r="PUK4" s="265"/>
      <c r="PUL4" s="265"/>
      <c r="PUM4" s="265"/>
      <c r="PUN4" s="265"/>
      <c r="PUO4" s="265"/>
      <c r="PUP4" s="265"/>
      <c r="PUQ4" s="265"/>
      <c r="PUR4" s="265"/>
      <c r="PUS4" s="265"/>
      <c r="PUT4" s="265"/>
      <c r="PUU4" s="265"/>
      <c r="PUV4" s="265"/>
      <c r="PUW4" s="265"/>
      <c r="PUX4" s="265"/>
      <c r="PUY4" s="265"/>
      <c r="PUZ4" s="265"/>
      <c r="PVA4" s="265"/>
      <c r="PVB4" s="265"/>
      <c r="PVC4" s="265"/>
      <c r="PVD4" s="265"/>
      <c r="PVE4" s="265"/>
      <c r="PVF4" s="265"/>
      <c r="PVG4" s="265"/>
      <c r="PVH4" s="265"/>
      <c r="PVI4" s="265"/>
      <c r="PVJ4" s="265"/>
      <c r="PVK4" s="265"/>
      <c r="PVL4" s="265"/>
      <c r="PVM4" s="265"/>
      <c r="PVN4" s="265"/>
      <c r="PVO4" s="265"/>
      <c r="PVP4" s="265"/>
      <c r="PVQ4" s="265"/>
      <c r="PVR4" s="265"/>
      <c r="PVS4" s="265"/>
      <c r="PVT4" s="265"/>
      <c r="PVU4" s="265"/>
      <c r="PVV4" s="265"/>
      <c r="PVW4" s="265"/>
      <c r="PVX4" s="265"/>
      <c r="PVY4" s="265"/>
      <c r="PVZ4" s="265"/>
      <c r="PWA4" s="265"/>
      <c r="PWB4" s="265"/>
      <c r="PWC4" s="265"/>
      <c r="PWD4" s="265"/>
      <c r="PWE4" s="265"/>
      <c r="PWF4" s="265"/>
      <c r="PWG4" s="265"/>
      <c r="PWH4" s="265"/>
      <c r="PWI4" s="265"/>
      <c r="PWJ4" s="265"/>
      <c r="PWK4" s="265"/>
      <c r="PWL4" s="265"/>
      <c r="PWM4" s="265"/>
      <c r="PWN4" s="265"/>
      <c r="PWO4" s="265"/>
      <c r="PWP4" s="265"/>
      <c r="PWQ4" s="265"/>
      <c r="PWR4" s="265"/>
      <c r="PWS4" s="265"/>
      <c r="PWT4" s="265"/>
      <c r="PWU4" s="265"/>
      <c r="PWV4" s="265"/>
      <c r="PWW4" s="265"/>
      <c r="PWX4" s="265"/>
      <c r="PWY4" s="265"/>
      <c r="PWZ4" s="265"/>
      <c r="PXA4" s="265"/>
      <c r="PXB4" s="265"/>
      <c r="PXC4" s="265"/>
      <c r="PXD4" s="265"/>
      <c r="PXE4" s="265"/>
      <c r="PXF4" s="265"/>
      <c r="PXG4" s="265"/>
      <c r="PXH4" s="265"/>
      <c r="PXI4" s="265"/>
      <c r="PXJ4" s="265"/>
      <c r="PXK4" s="265"/>
      <c r="PXL4" s="265"/>
      <c r="PXM4" s="265"/>
      <c r="PXN4" s="265"/>
      <c r="PXO4" s="265"/>
      <c r="PXP4" s="265"/>
      <c r="PXQ4" s="265"/>
      <c r="PXR4" s="265"/>
      <c r="PXS4" s="265"/>
      <c r="PXT4" s="265"/>
      <c r="PXU4" s="265"/>
      <c r="PXV4" s="265"/>
      <c r="PXW4" s="265"/>
      <c r="PXX4" s="265"/>
      <c r="PXY4" s="265"/>
      <c r="PXZ4" s="265"/>
      <c r="PYA4" s="265"/>
      <c r="PYB4" s="265"/>
      <c r="PYC4" s="265"/>
      <c r="PYD4" s="265"/>
      <c r="PYE4" s="265"/>
      <c r="PYF4" s="265"/>
      <c r="PYG4" s="265"/>
      <c r="PYH4" s="265"/>
      <c r="PYI4" s="265"/>
      <c r="PYJ4" s="265"/>
      <c r="PYK4" s="265"/>
      <c r="PYL4" s="265"/>
      <c r="PYM4" s="265"/>
      <c r="PYN4" s="265"/>
      <c r="PYO4" s="265"/>
      <c r="PYP4" s="265"/>
      <c r="PYQ4" s="265"/>
      <c r="PYR4" s="265"/>
      <c r="PYS4" s="265"/>
      <c r="PYT4" s="265"/>
      <c r="PYU4" s="265"/>
      <c r="PYV4" s="265"/>
      <c r="PYW4" s="265"/>
      <c r="PYX4" s="265"/>
      <c r="PYY4" s="265"/>
      <c r="PYZ4" s="265"/>
      <c r="PZA4" s="265"/>
      <c r="PZB4" s="265"/>
      <c r="PZC4" s="265"/>
      <c r="PZD4" s="265"/>
      <c r="PZE4" s="265"/>
      <c r="PZF4" s="265"/>
      <c r="PZG4" s="265"/>
      <c r="PZH4" s="265"/>
      <c r="PZI4" s="265"/>
      <c r="PZJ4" s="265"/>
      <c r="PZK4" s="265"/>
      <c r="PZL4" s="265"/>
      <c r="PZM4" s="265"/>
      <c r="PZN4" s="265"/>
      <c r="PZO4" s="265"/>
      <c r="PZP4" s="265"/>
      <c r="PZQ4" s="265"/>
      <c r="PZR4" s="265"/>
      <c r="PZS4" s="265"/>
      <c r="PZT4" s="265"/>
      <c r="PZU4" s="265"/>
      <c r="PZV4" s="265"/>
      <c r="PZW4" s="265"/>
      <c r="PZX4" s="265"/>
      <c r="PZY4" s="265"/>
      <c r="PZZ4" s="265"/>
      <c r="QAA4" s="265"/>
      <c r="QAB4" s="265"/>
      <c r="QAC4" s="265"/>
      <c r="QAD4" s="265"/>
      <c r="QAE4" s="265"/>
      <c r="QAF4" s="265"/>
      <c r="QAG4" s="265"/>
      <c r="QAH4" s="265"/>
      <c r="QAI4" s="265"/>
      <c r="QAJ4" s="265"/>
      <c r="QAK4" s="265"/>
      <c r="QAL4" s="265"/>
      <c r="QAM4" s="265"/>
      <c r="QAN4" s="265"/>
      <c r="QAO4" s="265"/>
      <c r="QAP4" s="265"/>
      <c r="QAQ4" s="265"/>
      <c r="QAR4" s="265"/>
      <c r="QAS4" s="265"/>
      <c r="QAT4" s="265"/>
      <c r="QAU4" s="265"/>
      <c r="QAV4" s="265"/>
      <c r="QAW4" s="265"/>
      <c r="QAX4" s="265"/>
      <c r="QAY4" s="265"/>
      <c r="QAZ4" s="265"/>
      <c r="QBA4" s="265"/>
      <c r="QBB4" s="265"/>
      <c r="QBC4" s="265"/>
      <c r="QBD4" s="265"/>
      <c r="QBE4" s="265"/>
      <c r="QBF4" s="265"/>
      <c r="QBG4" s="265"/>
      <c r="QBH4" s="265"/>
      <c r="QBI4" s="265"/>
      <c r="QBJ4" s="265"/>
      <c r="QBK4" s="265"/>
      <c r="QBL4" s="265"/>
      <c r="QBM4" s="265"/>
      <c r="QBN4" s="265"/>
      <c r="QBO4" s="265"/>
      <c r="QBP4" s="265"/>
      <c r="QBQ4" s="265"/>
      <c r="QBR4" s="265"/>
      <c r="QBS4" s="265"/>
      <c r="QBT4" s="265"/>
      <c r="QBU4" s="265"/>
      <c r="QBV4" s="265"/>
      <c r="QBW4" s="265"/>
      <c r="QBX4" s="265"/>
      <c r="QBY4" s="265"/>
      <c r="QBZ4" s="265"/>
      <c r="QCA4" s="265"/>
      <c r="QCB4" s="265"/>
      <c r="QCC4" s="265"/>
      <c r="QCD4" s="265"/>
      <c r="QCE4" s="265"/>
      <c r="QCF4" s="265"/>
      <c r="QCG4" s="265"/>
      <c r="QCH4" s="265"/>
      <c r="QCI4" s="265"/>
      <c r="QCJ4" s="265"/>
      <c r="QCK4" s="265"/>
      <c r="QCL4" s="265"/>
      <c r="QCM4" s="265"/>
      <c r="QCN4" s="265"/>
      <c r="QCO4" s="265"/>
      <c r="QCP4" s="265"/>
      <c r="QCQ4" s="265"/>
      <c r="QCR4" s="265"/>
      <c r="QCS4" s="265"/>
      <c r="QCT4" s="265"/>
      <c r="QCU4" s="265"/>
      <c r="QCV4" s="265"/>
      <c r="QCW4" s="265"/>
      <c r="QCX4" s="265"/>
      <c r="QCY4" s="265"/>
      <c r="QCZ4" s="265"/>
      <c r="QDA4" s="265"/>
      <c r="QDB4" s="265"/>
      <c r="QDC4" s="265"/>
      <c r="QDD4" s="265"/>
      <c r="QDE4" s="265"/>
      <c r="QDF4" s="265"/>
      <c r="QDG4" s="265"/>
      <c r="QDH4" s="265"/>
      <c r="QDI4" s="265"/>
      <c r="QDJ4" s="265"/>
      <c r="QDK4" s="265"/>
      <c r="QDL4" s="265"/>
      <c r="QDM4" s="265"/>
      <c r="QDN4" s="265"/>
      <c r="QDO4" s="265"/>
      <c r="QDP4" s="265"/>
      <c r="QDQ4" s="265"/>
      <c r="QDR4" s="265"/>
      <c r="QDS4" s="265"/>
      <c r="QDT4" s="265"/>
      <c r="QDU4" s="265"/>
      <c r="QDV4" s="265"/>
      <c r="QDW4" s="265"/>
      <c r="QDX4" s="265"/>
      <c r="QDY4" s="265"/>
      <c r="QDZ4" s="265"/>
      <c r="QEA4" s="265"/>
      <c r="QEB4" s="265"/>
      <c r="QEC4" s="265"/>
      <c r="QED4" s="265"/>
      <c r="QEE4" s="265"/>
      <c r="QEF4" s="265"/>
      <c r="QEG4" s="265"/>
      <c r="QEH4" s="265"/>
      <c r="QEI4" s="265"/>
      <c r="QEJ4" s="265"/>
      <c r="QEK4" s="265"/>
      <c r="QEL4" s="265"/>
      <c r="QEM4" s="265"/>
      <c r="QEN4" s="265"/>
      <c r="QEO4" s="265"/>
      <c r="QEP4" s="265"/>
      <c r="QEQ4" s="265"/>
      <c r="QER4" s="265"/>
      <c r="QES4" s="265"/>
      <c r="QET4" s="265"/>
      <c r="QEU4" s="265"/>
      <c r="QEV4" s="265"/>
      <c r="QEW4" s="265"/>
      <c r="QEX4" s="265"/>
      <c r="QEY4" s="265"/>
      <c r="QEZ4" s="265"/>
      <c r="QFA4" s="265"/>
      <c r="QFB4" s="265"/>
      <c r="QFC4" s="265"/>
      <c r="QFD4" s="265"/>
      <c r="QFE4" s="265"/>
      <c r="QFF4" s="265"/>
      <c r="QFG4" s="265"/>
      <c r="QFH4" s="265"/>
      <c r="QFI4" s="265"/>
      <c r="QFJ4" s="265"/>
      <c r="QFK4" s="265"/>
      <c r="QFL4" s="265"/>
      <c r="QFM4" s="265"/>
      <c r="QFN4" s="265"/>
      <c r="QFO4" s="265"/>
      <c r="QFP4" s="265"/>
      <c r="QFQ4" s="265"/>
      <c r="QFR4" s="265"/>
      <c r="QFS4" s="265"/>
      <c r="QFT4" s="265"/>
      <c r="QFU4" s="265"/>
      <c r="QFV4" s="265"/>
      <c r="QFW4" s="265"/>
      <c r="QFX4" s="265"/>
      <c r="QFY4" s="265"/>
      <c r="QFZ4" s="265"/>
      <c r="QGA4" s="265"/>
      <c r="QGB4" s="265"/>
      <c r="QGC4" s="265"/>
      <c r="QGD4" s="265"/>
      <c r="QGE4" s="265"/>
      <c r="QGF4" s="265"/>
      <c r="QGG4" s="265"/>
      <c r="QGH4" s="265"/>
      <c r="QGI4" s="265"/>
      <c r="QGJ4" s="265"/>
      <c r="QGK4" s="265"/>
      <c r="QGL4" s="265"/>
      <c r="QGM4" s="265"/>
      <c r="QGN4" s="265"/>
      <c r="QGO4" s="265"/>
      <c r="QGP4" s="265"/>
      <c r="QGQ4" s="265"/>
      <c r="QGR4" s="265"/>
      <c r="QGS4" s="265"/>
      <c r="QGT4" s="265"/>
      <c r="QGU4" s="265"/>
      <c r="QGV4" s="265"/>
      <c r="QGW4" s="265"/>
      <c r="QGX4" s="265"/>
      <c r="QGY4" s="265"/>
      <c r="QGZ4" s="265"/>
      <c r="QHA4" s="265"/>
      <c r="QHB4" s="265"/>
      <c r="QHC4" s="265"/>
      <c r="QHD4" s="265"/>
      <c r="QHE4" s="265"/>
      <c r="QHF4" s="265"/>
      <c r="QHG4" s="265"/>
      <c r="QHH4" s="265"/>
      <c r="QHI4" s="265"/>
      <c r="QHJ4" s="265"/>
      <c r="QHK4" s="265"/>
      <c r="QHL4" s="265"/>
      <c r="QHM4" s="265"/>
      <c r="QHN4" s="265"/>
      <c r="QHO4" s="265"/>
      <c r="QHP4" s="265"/>
      <c r="QHQ4" s="265"/>
      <c r="QHR4" s="265"/>
      <c r="QHS4" s="265"/>
      <c r="QHT4" s="265"/>
      <c r="QHU4" s="265"/>
      <c r="QHV4" s="265"/>
      <c r="QHW4" s="265"/>
      <c r="QHX4" s="265"/>
      <c r="QHY4" s="265"/>
      <c r="QHZ4" s="265"/>
      <c r="QIA4" s="265"/>
      <c r="QIB4" s="265"/>
      <c r="QIC4" s="265"/>
      <c r="QID4" s="265"/>
      <c r="QIE4" s="265"/>
      <c r="QIF4" s="265"/>
      <c r="QIG4" s="265"/>
      <c r="QIH4" s="265"/>
      <c r="QII4" s="265"/>
      <c r="QIJ4" s="265"/>
      <c r="QIK4" s="265"/>
      <c r="QIL4" s="265"/>
      <c r="QIM4" s="265"/>
      <c r="QIN4" s="265"/>
      <c r="QIO4" s="265"/>
      <c r="QIP4" s="265"/>
      <c r="QIQ4" s="265"/>
      <c r="QIR4" s="265"/>
      <c r="QIS4" s="265"/>
      <c r="QIT4" s="265"/>
      <c r="QIU4" s="265"/>
      <c r="QIV4" s="265"/>
      <c r="QIW4" s="265"/>
      <c r="QIX4" s="265"/>
      <c r="QIY4" s="265"/>
      <c r="QIZ4" s="265"/>
      <c r="QJA4" s="265"/>
      <c r="QJB4" s="265"/>
      <c r="QJC4" s="265"/>
      <c r="QJD4" s="265"/>
      <c r="QJE4" s="265"/>
      <c r="QJF4" s="265"/>
      <c r="QJG4" s="265"/>
      <c r="QJH4" s="265"/>
      <c r="QJI4" s="265"/>
      <c r="QJJ4" s="265"/>
      <c r="QJK4" s="265"/>
      <c r="QJL4" s="265"/>
      <c r="QJM4" s="265"/>
      <c r="QJN4" s="265"/>
      <c r="QJO4" s="265"/>
      <c r="QJP4" s="265"/>
      <c r="QJQ4" s="265"/>
      <c r="QJR4" s="265"/>
      <c r="QJS4" s="265"/>
      <c r="QJT4" s="265"/>
      <c r="QJU4" s="265"/>
      <c r="QJV4" s="265"/>
      <c r="QJW4" s="265"/>
      <c r="QJX4" s="265"/>
      <c r="QJY4" s="265"/>
      <c r="QJZ4" s="265"/>
      <c r="QKA4" s="265"/>
      <c r="QKB4" s="265"/>
      <c r="QKC4" s="265"/>
      <c r="QKD4" s="265"/>
      <c r="QKE4" s="265"/>
      <c r="QKF4" s="265"/>
      <c r="QKG4" s="265"/>
      <c r="QKH4" s="265"/>
      <c r="QKI4" s="265"/>
      <c r="QKJ4" s="265"/>
      <c r="QKK4" s="265"/>
      <c r="QKL4" s="265"/>
      <c r="QKM4" s="265"/>
      <c r="QKN4" s="265"/>
      <c r="QKO4" s="265"/>
      <c r="QKP4" s="265"/>
      <c r="QKQ4" s="265"/>
      <c r="QKR4" s="265"/>
      <c r="QKS4" s="265"/>
      <c r="QKT4" s="265"/>
      <c r="QKU4" s="265"/>
      <c r="QKV4" s="265"/>
      <c r="QKW4" s="265"/>
      <c r="QKX4" s="265"/>
      <c r="QKY4" s="265"/>
      <c r="QKZ4" s="265"/>
      <c r="QLA4" s="265"/>
      <c r="QLB4" s="265"/>
      <c r="QLC4" s="265"/>
      <c r="QLD4" s="265"/>
      <c r="QLE4" s="265"/>
      <c r="QLF4" s="265"/>
      <c r="QLG4" s="265"/>
      <c r="QLH4" s="265"/>
      <c r="QLI4" s="265"/>
      <c r="QLJ4" s="265"/>
      <c r="QLK4" s="265"/>
      <c r="QLL4" s="265"/>
      <c r="QLM4" s="265"/>
      <c r="QLN4" s="265"/>
      <c r="QLO4" s="265"/>
      <c r="QLP4" s="265"/>
      <c r="QLQ4" s="265"/>
      <c r="QLR4" s="265"/>
      <c r="QLS4" s="265"/>
      <c r="QLT4" s="265"/>
      <c r="QLU4" s="265"/>
      <c r="QLV4" s="265"/>
      <c r="QLW4" s="265"/>
      <c r="QLX4" s="265"/>
      <c r="QLY4" s="265"/>
      <c r="QLZ4" s="265"/>
      <c r="QMA4" s="265"/>
      <c r="QMB4" s="265"/>
      <c r="QMC4" s="265"/>
      <c r="QMD4" s="265"/>
      <c r="QME4" s="265"/>
      <c r="QMF4" s="265"/>
      <c r="QMG4" s="265"/>
      <c r="QMH4" s="265"/>
      <c r="QMI4" s="265"/>
      <c r="QMJ4" s="265"/>
      <c r="QMK4" s="265"/>
      <c r="QML4" s="265"/>
      <c r="QMM4" s="265"/>
      <c r="QMN4" s="265"/>
      <c r="QMO4" s="265"/>
      <c r="QMP4" s="265"/>
      <c r="QMQ4" s="265"/>
      <c r="QMR4" s="265"/>
      <c r="QMS4" s="265"/>
      <c r="QMT4" s="265"/>
      <c r="QMU4" s="265"/>
      <c r="QMV4" s="265"/>
      <c r="QMW4" s="265"/>
      <c r="QMX4" s="265"/>
      <c r="QMY4" s="265"/>
      <c r="QMZ4" s="265"/>
      <c r="QNA4" s="265"/>
      <c r="QNB4" s="265"/>
      <c r="QNC4" s="265"/>
      <c r="QND4" s="265"/>
      <c r="QNE4" s="265"/>
      <c r="QNF4" s="265"/>
      <c r="QNG4" s="265"/>
      <c r="QNH4" s="265"/>
      <c r="QNI4" s="265"/>
      <c r="QNJ4" s="265"/>
      <c r="QNK4" s="265"/>
      <c r="QNL4" s="265"/>
      <c r="QNM4" s="265"/>
      <c r="QNN4" s="265"/>
      <c r="QNO4" s="265"/>
      <c r="QNP4" s="265"/>
      <c r="QNQ4" s="265"/>
      <c r="QNR4" s="265"/>
      <c r="QNS4" s="265"/>
      <c r="QNT4" s="265"/>
      <c r="QNU4" s="265"/>
      <c r="QNV4" s="265"/>
      <c r="QNW4" s="265"/>
      <c r="QNX4" s="265"/>
      <c r="QNY4" s="265"/>
      <c r="QNZ4" s="265"/>
      <c r="QOA4" s="265"/>
      <c r="QOB4" s="265"/>
      <c r="QOC4" s="265"/>
      <c r="QOD4" s="265"/>
      <c r="QOE4" s="265"/>
      <c r="QOF4" s="265"/>
      <c r="QOG4" s="265"/>
      <c r="QOH4" s="265"/>
      <c r="QOI4" s="265"/>
      <c r="QOJ4" s="265"/>
      <c r="QOK4" s="265"/>
      <c r="QOL4" s="265"/>
      <c r="QOM4" s="265"/>
      <c r="QON4" s="265"/>
      <c r="QOO4" s="265"/>
      <c r="QOP4" s="265"/>
      <c r="QOQ4" s="265"/>
      <c r="QOR4" s="265"/>
      <c r="QOS4" s="265"/>
      <c r="QOT4" s="265"/>
      <c r="QOU4" s="265"/>
      <c r="QOV4" s="265"/>
      <c r="QOW4" s="265"/>
      <c r="QOX4" s="265"/>
      <c r="QOY4" s="265"/>
      <c r="QOZ4" s="265"/>
      <c r="QPA4" s="265"/>
      <c r="QPB4" s="265"/>
      <c r="QPC4" s="265"/>
      <c r="QPD4" s="265"/>
      <c r="QPE4" s="265"/>
      <c r="QPF4" s="265"/>
      <c r="QPG4" s="265"/>
      <c r="QPH4" s="265"/>
      <c r="QPI4" s="265"/>
      <c r="QPJ4" s="265"/>
      <c r="QPK4" s="265"/>
      <c r="QPL4" s="265"/>
      <c r="QPM4" s="265"/>
      <c r="QPN4" s="265"/>
      <c r="QPO4" s="265"/>
      <c r="QPP4" s="265"/>
      <c r="QPQ4" s="265"/>
      <c r="QPR4" s="265"/>
      <c r="QPS4" s="265"/>
      <c r="QPT4" s="265"/>
      <c r="QPU4" s="265"/>
      <c r="QPV4" s="265"/>
      <c r="QPW4" s="265"/>
      <c r="QPX4" s="265"/>
      <c r="QPY4" s="265"/>
      <c r="QPZ4" s="265"/>
      <c r="QQA4" s="265"/>
      <c r="QQB4" s="265"/>
      <c r="QQC4" s="265"/>
      <c r="QQD4" s="265"/>
      <c r="QQE4" s="265"/>
      <c r="QQF4" s="265"/>
      <c r="QQG4" s="265"/>
      <c r="QQH4" s="265"/>
      <c r="QQI4" s="265"/>
      <c r="QQJ4" s="265"/>
      <c r="QQK4" s="265"/>
      <c r="QQL4" s="265"/>
      <c r="QQM4" s="265"/>
      <c r="QQN4" s="265"/>
      <c r="QQO4" s="265"/>
      <c r="QQP4" s="265"/>
      <c r="QQQ4" s="265"/>
      <c r="QQR4" s="265"/>
      <c r="QQS4" s="265"/>
      <c r="QQT4" s="265"/>
      <c r="QQU4" s="265"/>
      <c r="QQV4" s="265"/>
      <c r="QQW4" s="265"/>
      <c r="QQX4" s="265"/>
      <c r="QQY4" s="265"/>
      <c r="QQZ4" s="265"/>
      <c r="QRA4" s="265"/>
      <c r="QRB4" s="265"/>
      <c r="QRC4" s="265"/>
      <c r="QRD4" s="265"/>
      <c r="QRE4" s="265"/>
      <c r="QRF4" s="265"/>
      <c r="QRG4" s="265"/>
      <c r="QRH4" s="265"/>
      <c r="QRI4" s="265"/>
      <c r="QRJ4" s="265"/>
      <c r="QRK4" s="265"/>
      <c r="QRL4" s="265"/>
      <c r="QRM4" s="265"/>
      <c r="QRN4" s="265"/>
      <c r="QRO4" s="265"/>
      <c r="QRP4" s="265"/>
      <c r="QRQ4" s="265"/>
      <c r="QRR4" s="265"/>
      <c r="QRS4" s="265"/>
      <c r="QRT4" s="265"/>
      <c r="QRU4" s="265"/>
      <c r="QRV4" s="265"/>
      <c r="QRW4" s="265"/>
      <c r="QRX4" s="265"/>
      <c r="QRY4" s="265"/>
      <c r="QRZ4" s="265"/>
      <c r="QSA4" s="265"/>
      <c r="QSB4" s="265"/>
      <c r="QSC4" s="265"/>
      <c r="QSD4" s="265"/>
      <c r="QSE4" s="265"/>
      <c r="QSF4" s="265"/>
      <c r="QSG4" s="265"/>
      <c r="QSH4" s="265"/>
      <c r="QSI4" s="265"/>
      <c r="QSJ4" s="265"/>
      <c r="QSK4" s="265"/>
      <c r="QSL4" s="265"/>
      <c r="QSM4" s="265"/>
      <c r="QSN4" s="265"/>
      <c r="QSO4" s="265"/>
      <c r="QSP4" s="265"/>
      <c r="QSQ4" s="265"/>
      <c r="QSR4" s="265"/>
      <c r="QSS4" s="265"/>
      <c r="QST4" s="265"/>
      <c r="QSU4" s="265"/>
      <c r="QSV4" s="265"/>
      <c r="QSW4" s="265"/>
      <c r="QSX4" s="265"/>
      <c r="QSY4" s="265"/>
      <c r="QSZ4" s="265"/>
      <c r="QTA4" s="265"/>
      <c r="QTB4" s="265"/>
      <c r="QTC4" s="265"/>
      <c r="QTD4" s="265"/>
      <c r="QTE4" s="265"/>
      <c r="QTF4" s="265"/>
      <c r="QTG4" s="265"/>
      <c r="QTH4" s="265"/>
      <c r="QTI4" s="265"/>
      <c r="QTJ4" s="265"/>
      <c r="QTK4" s="265"/>
      <c r="QTL4" s="265"/>
      <c r="QTM4" s="265"/>
      <c r="QTN4" s="265"/>
      <c r="QTO4" s="265"/>
      <c r="QTP4" s="265"/>
      <c r="QTQ4" s="265"/>
      <c r="QTR4" s="265"/>
      <c r="QTS4" s="265"/>
      <c r="QTT4" s="265"/>
      <c r="QTU4" s="265"/>
      <c r="QTV4" s="265"/>
      <c r="QTW4" s="265"/>
      <c r="QTX4" s="265"/>
      <c r="QTY4" s="265"/>
      <c r="QTZ4" s="265"/>
      <c r="QUA4" s="265"/>
      <c r="QUB4" s="265"/>
      <c r="QUC4" s="265"/>
      <c r="QUD4" s="265"/>
      <c r="QUE4" s="265"/>
      <c r="QUF4" s="265"/>
      <c r="QUG4" s="265"/>
      <c r="QUH4" s="265"/>
      <c r="QUI4" s="265"/>
      <c r="QUJ4" s="265"/>
      <c r="QUK4" s="265"/>
      <c r="QUL4" s="265"/>
      <c r="QUM4" s="265"/>
      <c r="QUN4" s="265"/>
      <c r="QUO4" s="265"/>
      <c r="QUP4" s="265"/>
      <c r="QUQ4" s="265"/>
      <c r="QUR4" s="265"/>
      <c r="QUS4" s="265"/>
      <c r="QUT4" s="265"/>
      <c r="QUU4" s="265"/>
      <c r="QUV4" s="265"/>
      <c r="QUW4" s="265"/>
      <c r="QUX4" s="265"/>
      <c r="QUY4" s="265"/>
      <c r="QUZ4" s="265"/>
      <c r="QVA4" s="265"/>
      <c r="QVB4" s="265"/>
      <c r="QVC4" s="265"/>
      <c r="QVD4" s="265"/>
      <c r="QVE4" s="265"/>
      <c r="QVF4" s="265"/>
      <c r="QVG4" s="265"/>
      <c r="QVH4" s="265"/>
      <c r="QVI4" s="265"/>
      <c r="QVJ4" s="265"/>
      <c r="QVK4" s="265"/>
      <c r="QVL4" s="265"/>
      <c r="QVM4" s="265"/>
      <c r="QVN4" s="265"/>
      <c r="QVO4" s="265"/>
      <c r="QVP4" s="265"/>
      <c r="QVQ4" s="265"/>
      <c r="QVR4" s="265"/>
      <c r="QVS4" s="265"/>
      <c r="QVT4" s="265"/>
      <c r="QVU4" s="265"/>
      <c r="QVV4" s="265"/>
      <c r="QVW4" s="265"/>
      <c r="QVX4" s="265"/>
      <c r="QVY4" s="265"/>
      <c r="QVZ4" s="265"/>
      <c r="QWA4" s="265"/>
      <c r="QWB4" s="265"/>
      <c r="QWC4" s="265"/>
      <c r="QWD4" s="265"/>
      <c r="QWE4" s="265"/>
      <c r="QWF4" s="265"/>
      <c r="QWG4" s="265"/>
      <c r="QWH4" s="265"/>
      <c r="QWI4" s="265"/>
      <c r="QWJ4" s="265"/>
      <c r="QWK4" s="265"/>
      <c r="QWL4" s="265"/>
      <c r="QWM4" s="265"/>
      <c r="QWN4" s="265"/>
      <c r="QWO4" s="265"/>
      <c r="QWP4" s="265"/>
      <c r="QWQ4" s="265"/>
      <c r="QWR4" s="265"/>
      <c r="QWS4" s="265"/>
      <c r="QWT4" s="265"/>
      <c r="QWU4" s="265"/>
      <c r="QWV4" s="265"/>
      <c r="QWW4" s="265"/>
      <c r="QWX4" s="265"/>
      <c r="QWY4" s="265"/>
      <c r="QWZ4" s="265"/>
      <c r="QXA4" s="265"/>
      <c r="QXB4" s="265"/>
      <c r="QXC4" s="265"/>
      <c r="QXD4" s="265"/>
      <c r="QXE4" s="265"/>
      <c r="QXF4" s="265"/>
      <c r="QXG4" s="265"/>
      <c r="QXH4" s="265"/>
      <c r="QXI4" s="265"/>
      <c r="QXJ4" s="265"/>
      <c r="QXK4" s="265"/>
      <c r="QXL4" s="265"/>
      <c r="QXM4" s="265"/>
      <c r="QXN4" s="265"/>
      <c r="QXO4" s="265"/>
      <c r="QXP4" s="265"/>
      <c r="QXQ4" s="265"/>
      <c r="QXR4" s="265"/>
      <c r="QXS4" s="265"/>
      <c r="QXT4" s="265"/>
      <c r="QXU4" s="265"/>
      <c r="QXV4" s="265"/>
      <c r="QXW4" s="265"/>
      <c r="QXX4" s="265"/>
      <c r="QXY4" s="265"/>
      <c r="QXZ4" s="265"/>
      <c r="QYA4" s="265"/>
      <c r="QYB4" s="265"/>
      <c r="QYC4" s="265"/>
      <c r="QYD4" s="265"/>
      <c r="QYE4" s="265"/>
      <c r="QYF4" s="265"/>
      <c r="QYG4" s="265"/>
      <c r="QYH4" s="265"/>
      <c r="QYI4" s="265"/>
      <c r="QYJ4" s="265"/>
      <c r="QYK4" s="265"/>
      <c r="QYL4" s="265"/>
      <c r="QYM4" s="265"/>
      <c r="QYN4" s="265"/>
      <c r="QYO4" s="265"/>
      <c r="QYP4" s="265"/>
      <c r="QYQ4" s="265"/>
      <c r="QYR4" s="265"/>
      <c r="QYS4" s="265"/>
      <c r="QYT4" s="265"/>
      <c r="QYU4" s="265"/>
      <c r="QYV4" s="265"/>
      <c r="QYW4" s="265"/>
      <c r="QYX4" s="265"/>
      <c r="QYY4" s="265"/>
      <c r="QYZ4" s="265"/>
      <c r="QZA4" s="265"/>
      <c r="QZB4" s="265"/>
      <c r="QZC4" s="265"/>
      <c r="QZD4" s="265"/>
      <c r="QZE4" s="265"/>
      <c r="QZF4" s="265"/>
      <c r="QZG4" s="265"/>
      <c r="QZH4" s="265"/>
      <c r="QZI4" s="265"/>
      <c r="QZJ4" s="265"/>
      <c r="QZK4" s="265"/>
      <c r="QZL4" s="265"/>
      <c r="QZM4" s="265"/>
      <c r="QZN4" s="265"/>
      <c r="QZO4" s="265"/>
      <c r="QZP4" s="265"/>
      <c r="QZQ4" s="265"/>
      <c r="QZR4" s="265"/>
      <c r="QZS4" s="265"/>
      <c r="QZT4" s="265"/>
      <c r="QZU4" s="265"/>
      <c r="QZV4" s="265"/>
      <c r="QZW4" s="265"/>
      <c r="QZX4" s="265"/>
      <c r="QZY4" s="265"/>
      <c r="QZZ4" s="265"/>
      <c r="RAA4" s="265"/>
      <c r="RAB4" s="265"/>
      <c r="RAC4" s="265"/>
      <c r="RAD4" s="265"/>
      <c r="RAE4" s="265"/>
      <c r="RAF4" s="265"/>
      <c r="RAG4" s="265"/>
      <c r="RAH4" s="265"/>
      <c r="RAI4" s="265"/>
      <c r="RAJ4" s="265"/>
      <c r="RAK4" s="265"/>
      <c r="RAL4" s="265"/>
      <c r="RAM4" s="265"/>
      <c r="RAN4" s="265"/>
      <c r="RAO4" s="265"/>
      <c r="RAP4" s="265"/>
      <c r="RAQ4" s="265"/>
      <c r="RAR4" s="265"/>
      <c r="RAS4" s="265"/>
      <c r="RAT4" s="265"/>
      <c r="RAU4" s="265"/>
      <c r="RAV4" s="265"/>
      <c r="RAW4" s="265"/>
      <c r="RAX4" s="265"/>
      <c r="RAY4" s="265"/>
      <c r="RAZ4" s="265"/>
      <c r="RBA4" s="265"/>
      <c r="RBB4" s="265"/>
      <c r="RBC4" s="265"/>
      <c r="RBD4" s="265"/>
      <c r="RBE4" s="265"/>
      <c r="RBF4" s="265"/>
      <c r="RBG4" s="265"/>
      <c r="RBH4" s="265"/>
      <c r="RBI4" s="265"/>
      <c r="RBJ4" s="265"/>
      <c r="RBK4" s="265"/>
      <c r="RBL4" s="265"/>
      <c r="RBM4" s="265"/>
      <c r="RBN4" s="265"/>
      <c r="RBO4" s="265"/>
      <c r="RBP4" s="265"/>
      <c r="RBQ4" s="265"/>
      <c r="RBR4" s="265"/>
      <c r="RBS4" s="265"/>
      <c r="RBT4" s="265"/>
      <c r="RBU4" s="265"/>
      <c r="RBV4" s="265"/>
      <c r="RBW4" s="265"/>
      <c r="RBX4" s="265"/>
      <c r="RBY4" s="265"/>
      <c r="RBZ4" s="265"/>
      <c r="RCA4" s="265"/>
      <c r="RCB4" s="265"/>
      <c r="RCC4" s="265"/>
      <c r="RCD4" s="265"/>
      <c r="RCE4" s="265"/>
      <c r="RCF4" s="265"/>
      <c r="RCG4" s="265"/>
      <c r="RCH4" s="265"/>
      <c r="RCI4" s="265"/>
      <c r="RCJ4" s="265"/>
      <c r="RCK4" s="265"/>
      <c r="RCL4" s="265"/>
      <c r="RCM4" s="265"/>
      <c r="RCN4" s="265"/>
      <c r="RCO4" s="265"/>
      <c r="RCP4" s="265"/>
      <c r="RCQ4" s="265"/>
      <c r="RCR4" s="265"/>
      <c r="RCS4" s="265"/>
      <c r="RCT4" s="265"/>
      <c r="RCU4" s="265"/>
      <c r="RCV4" s="265"/>
      <c r="RCW4" s="265"/>
      <c r="RCX4" s="265"/>
      <c r="RCY4" s="265"/>
      <c r="RCZ4" s="265"/>
      <c r="RDA4" s="265"/>
      <c r="RDB4" s="265"/>
      <c r="RDC4" s="265"/>
      <c r="RDD4" s="265"/>
      <c r="RDE4" s="265"/>
      <c r="RDF4" s="265"/>
      <c r="RDG4" s="265"/>
      <c r="RDH4" s="265"/>
      <c r="RDI4" s="265"/>
      <c r="RDJ4" s="265"/>
      <c r="RDK4" s="265"/>
      <c r="RDL4" s="265"/>
      <c r="RDM4" s="265"/>
      <c r="RDN4" s="265"/>
      <c r="RDO4" s="265"/>
      <c r="RDP4" s="265"/>
      <c r="RDQ4" s="265"/>
      <c r="RDR4" s="265"/>
      <c r="RDS4" s="265"/>
      <c r="RDT4" s="265"/>
      <c r="RDU4" s="265"/>
      <c r="RDV4" s="265"/>
      <c r="RDW4" s="265"/>
      <c r="RDX4" s="265"/>
      <c r="RDY4" s="265"/>
      <c r="RDZ4" s="265"/>
      <c r="REA4" s="265"/>
      <c r="REB4" s="265"/>
      <c r="REC4" s="265"/>
      <c r="RED4" s="265"/>
      <c r="REE4" s="265"/>
      <c r="REF4" s="265"/>
      <c r="REG4" s="265"/>
      <c r="REH4" s="265"/>
      <c r="REI4" s="265"/>
      <c r="REJ4" s="265"/>
      <c r="REK4" s="265"/>
      <c r="REL4" s="265"/>
      <c r="REM4" s="265"/>
      <c r="REN4" s="265"/>
      <c r="REO4" s="265"/>
      <c r="REP4" s="265"/>
      <c r="REQ4" s="265"/>
      <c r="RER4" s="265"/>
      <c r="RES4" s="265"/>
      <c r="RET4" s="265"/>
      <c r="REU4" s="265"/>
      <c r="REV4" s="265"/>
      <c r="REW4" s="265"/>
      <c r="REX4" s="265"/>
      <c r="REY4" s="265"/>
      <c r="REZ4" s="265"/>
      <c r="RFA4" s="265"/>
      <c r="RFB4" s="265"/>
      <c r="RFC4" s="265"/>
      <c r="RFD4" s="265"/>
      <c r="RFE4" s="265"/>
      <c r="RFF4" s="265"/>
      <c r="RFG4" s="265"/>
      <c r="RFH4" s="265"/>
      <c r="RFI4" s="265"/>
      <c r="RFJ4" s="265"/>
      <c r="RFK4" s="265"/>
      <c r="RFL4" s="265"/>
      <c r="RFM4" s="265"/>
      <c r="RFN4" s="265"/>
      <c r="RFO4" s="265"/>
      <c r="RFP4" s="265"/>
      <c r="RFQ4" s="265"/>
      <c r="RFR4" s="265"/>
      <c r="RFS4" s="265"/>
      <c r="RFT4" s="265"/>
      <c r="RFU4" s="265"/>
      <c r="RFV4" s="265"/>
      <c r="RFW4" s="265"/>
      <c r="RFX4" s="265"/>
      <c r="RFY4" s="265"/>
      <c r="RFZ4" s="265"/>
      <c r="RGA4" s="265"/>
      <c r="RGB4" s="265"/>
      <c r="RGC4" s="265"/>
      <c r="RGD4" s="265"/>
      <c r="RGE4" s="265"/>
      <c r="RGF4" s="265"/>
      <c r="RGG4" s="265"/>
      <c r="RGH4" s="265"/>
      <c r="RGI4" s="265"/>
      <c r="RGJ4" s="265"/>
      <c r="RGK4" s="265"/>
      <c r="RGL4" s="265"/>
      <c r="RGM4" s="265"/>
      <c r="RGN4" s="265"/>
      <c r="RGO4" s="265"/>
      <c r="RGP4" s="265"/>
      <c r="RGQ4" s="265"/>
      <c r="RGR4" s="265"/>
      <c r="RGS4" s="265"/>
      <c r="RGT4" s="265"/>
      <c r="RGU4" s="265"/>
      <c r="RGV4" s="265"/>
      <c r="RGW4" s="265"/>
      <c r="RGX4" s="265"/>
      <c r="RGY4" s="265"/>
      <c r="RGZ4" s="265"/>
      <c r="RHA4" s="265"/>
      <c r="RHB4" s="265"/>
      <c r="RHC4" s="265"/>
      <c r="RHD4" s="265"/>
      <c r="RHE4" s="265"/>
      <c r="RHF4" s="265"/>
      <c r="RHG4" s="265"/>
      <c r="RHH4" s="265"/>
      <c r="RHI4" s="265"/>
      <c r="RHJ4" s="265"/>
      <c r="RHK4" s="265"/>
      <c r="RHL4" s="265"/>
      <c r="RHM4" s="265"/>
      <c r="RHN4" s="265"/>
      <c r="RHO4" s="265"/>
      <c r="RHP4" s="265"/>
      <c r="RHQ4" s="265"/>
      <c r="RHR4" s="265"/>
      <c r="RHS4" s="265"/>
      <c r="RHT4" s="265"/>
      <c r="RHU4" s="265"/>
      <c r="RHV4" s="265"/>
      <c r="RHW4" s="265"/>
      <c r="RHX4" s="265"/>
      <c r="RHY4" s="265"/>
      <c r="RHZ4" s="265"/>
      <c r="RIA4" s="265"/>
      <c r="RIB4" s="265"/>
      <c r="RIC4" s="265"/>
      <c r="RID4" s="265"/>
      <c r="RIE4" s="265"/>
      <c r="RIF4" s="265"/>
      <c r="RIG4" s="265"/>
      <c r="RIH4" s="265"/>
      <c r="RII4" s="265"/>
      <c r="RIJ4" s="265"/>
      <c r="RIK4" s="265"/>
      <c r="RIL4" s="265"/>
      <c r="RIM4" s="265"/>
      <c r="RIN4" s="265"/>
      <c r="RIO4" s="265"/>
      <c r="RIP4" s="265"/>
      <c r="RIQ4" s="265"/>
      <c r="RIR4" s="265"/>
      <c r="RIS4" s="265"/>
      <c r="RIT4" s="265"/>
      <c r="RIU4" s="265"/>
      <c r="RIV4" s="265"/>
      <c r="RIW4" s="265"/>
      <c r="RIX4" s="265"/>
      <c r="RIY4" s="265"/>
      <c r="RIZ4" s="265"/>
      <c r="RJA4" s="265"/>
      <c r="RJB4" s="265"/>
      <c r="RJC4" s="265"/>
      <c r="RJD4" s="265"/>
      <c r="RJE4" s="265"/>
      <c r="RJF4" s="265"/>
      <c r="RJG4" s="265"/>
      <c r="RJH4" s="265"/>
      <c r="RJI4" s="265"/>
      <c r="RJJ4" s="265"/>
      <c r="RJK4" s="265"/>
      <c r="RJL4" s="265"/>
      <c r="RJM4" s="265"/>
      <c r="RJN4" s="265"/>
      <c r="RJO4" s="265"/>
      <c r="RJP4" s="265"/>
      <c r="RJQ4" s="265"/>
      <c r="RJR4" s="265"/>
      <c r="RJS4" s="265"/>
      <c r="RJT4" s="265"/>
      <c r="RJU4" s="265"/>
      <c r="RJV4" s="265"/>
      <c r="RJW4" s="265"/>
      <c r="RJX4" s="265"/>
      <c r="RJY4" s="265"/>
      <c r="RJZ4" s="265"/>
      <c r="RKA4" s="265"/>
      <c r="RKB4" s="265"/>
      <c r="RKC4" s="265"/>
      <c r="RKD4" s="265"/>
      <c r="RKE4" s="265"/>
      <c r="RKF4" s="265"/>
      <c r="RKG4" s="265"/>
      <c r="RKH4" s="265"/>
      <c r="RKI4" s="265"/>
      <c r="RKJ4" s="265"/>
      <c r="RKK4" s="265"/>
      <c r="RKL4" s="265"/>
      <c r="RKM4" s="265"/>
      <c r="RKN4" s="265"/>
      <c r="RKO4" s="265"/>
      <c r="RKP4" s="265"/>
      <c r="RKQ4" s="265"/>
      <c r="RKR4" s="265"/>
      <c r="RKS4" s="265"/>
      <c r="RKT4" s="265"/>
      <c r="RKU4" s="265"/>
      <c r="RKV4" s="265"/>
      <c r="RKW4" s="265"/>
      <c r="RKX4" s="265"/>
      <c r="RKY4" s="265"/>
      <c r="RKZ4" s="265"/>
      <c r="RLA4" s="265"/>
      <c r="RLB4" s="265"/>
      <c r="RLC4" s="265"/>
      <c r="RLD4" s="265"/>
      <c r="RLE4" s="265"/>
      <c r="RLF4" s="265"/>
      <c r="RLG4" s="265"/>
      <c r="RLH4" s="265"/>
      <c r="RLI4" s="265"/>
      <c r="RLJ4" s="265"/>
      <c r="RLK4" s="265"/>
      <c r="RLL4" s="265"/>
      <c r="RLM4" s="265"/>
      <c r="RLN4" s="265"/>
      <c r="RLO4" s="265"/>
      <c r="RLP4" s="265"/>
      <c r="RLQ4" s="265"/>
      <c r="RLR4" s="265"/>
      <c r="RLS4" s="265"/>
      <c r="RLT4" s="265"/>
      <c r="RLU4" s="265"/>
      <c r="RLV4" s="265"/>
      <c r="RLW4" s="265"/>
      <c r="RLX4" s="265"/>
      <c r="RLY4" s="265"/>
      <c r="RLZ4" s="265"/>
      <c r="RMA4" s="265"/>
      <c r="RMB4" s="265"/>
      <c r="RMC4" s="265"/>
      <c r="RMD4" s="265"/>
      <c r="RME4" s="265"/>
      <c r="RMF4" s="265"/>
      <c r="RMG4" s="265"/>
      <c r="RMH4" s="265"/>
      <c r="RMI4" s="265"/>
      <c r="RMJ4" s="265"/>
      <c r="RMK4" s="265"/>
      <c r="RML4" s="265"/>
      <c r="RMM4" s="265"/>
      <c r="RMN4" s="265"/>
      <c r="RMO4" s="265"/>
      <c r="RMP4" s="265"/>
      <c r="RMQ4" s="265"/>
      <c r="RMR4" s="265"/>
      <c r="RMS4" s="265"/>
      <c r="RMT4" s="265"/>
      <c r="RMU4" s="265"/>
      <c r="RMV4" s="265"/>
      <c r="RMW4" s="265"/>
      <c r="RMX4" s="265"/>
      <c r="RMY4" s="265"/>
      <c r="RMZ4" s="265"/>
      <c r="RNA4" s="265"/>
      <c r="RNB4" s="265"/>
      <c r="RNC4" s="265"/>
      <c r="RND4" s="265"/>
      <c r="RNE4" s="265"/>
      <c r="RNF4" s="265"/>
      <c r="RNG4" s="265"/>
      <c r="RNH4" s="265"/>
      <c r="RNI4" s="265"/>
      <c r="RNJ4" s="265"/>
      <c r="RNK4" s="265"/>
      <c r="RNL4" s="265"/>
      <c r="RNM4" s="265"/>
      <c r="RNN4" s="265"/>
      <c r="RNO4" s="265"/>
      <c r="RNP4" s="265"/>
      <c r="RNQ4" s="265"/>
      <c r="RNR4" s="265"/>
      <c r="RNS4" s="265"/>
      <c r="RNT4" s="265"/>
      <c r="RNU4" s="265"/>
      <c r="RNV4" s="265"/>
      <c r="RNW4" s="265"/>
      <c r="RNX4" s="265"/>
      <c r="RNY4" s="265"/>
      <c r="RNZ4" s="265"/>
      <c r="ROA4" s="265"/>
      <c r="ROB4" s="265"/>
      <c r="ROC4" s="265"/>
      <c r="ROD4" s="265"/>
      <c r="ROE4" s="265"/>
      <c r="ROF4" s="265"/>
      <c r="ROG4" s="265"/>
      <c r="ROH4" s="265"/>
      <c r="ROI4" s="265"/>
      <c r="ROJ4" s="265"/>
      <c r="ROK4" s="265"/>
      <c r="ROL4" s="265"/>
      <c r="ROM4" s="265"/>
      <c r="RON4" s="265"/>
      <c r="ROO4" s="265"/>
      <c r="ROP4" s="265"/>
      <c r="ROQ4" s="265"/>
      <c r="ROR4" s="265"/>
      <c r="ROS4" s="265"/>
      <c r="ROT4" s="265"/>
      <c r="ROU4" s="265"/>
      <c r="ROV4" s="265"/>
      <c r="ROW4" s="265"/>
      <c r="ROX4" s="265"/>
      <c r="ROY4" s="265"/>
      <c r="ROZ4" s="265"/>
      <c r="RPA4" s="265"/>
      <c r="RPB4" s="265"/>
      <c r="RPC4" s="265"/>
      <c r="RPD4" s="265"/>
      <c r="RPE4" s="265"/>
      <c r="RPF4" s="265"/>
      <c r="RPG4" s="265"/>
      <c r="RPH4" s="265"/>
      <c r="RPI4" s="265"/>
      <c r="RPJ4" s="265"/>
      <c r="RPK4" s="265"/>
      <c r="RPL4" s="265"/>
      <c r="RPM4" s="265"/>
      <c r="RPN4" s="265"/>
      <c r="RPO4" s="265"/>
      <c r="RPP4" s="265"/>
      <c r="RPQ4" s="265"/>
      <c r="RPR4" s="265"/>
      <c r="RPS4" s="265"/>
      <c r="RPT4" s="265"/>
      <c r="RPU4" s="265"/>
      <c r="RPV4" s="265"/>
      <c r="RPW4" s="265"/>
      <c r="RPX4" s="265"/>
      <c r="RPY4" s="265"/>
      <c r="RPZ4" s="265"/>
      <c r="RQA4" s="265"/>
      <c r="RQB4" s="265"/>
      <c r="RQC4" s="265"/>
      <c r="RQD4" s="265"/>
      <c r="RQE4" s="265"/>
      <c r="RQF4" s="265"/>
      <c r="RQG4" s="265"/>
      <c r="RQH4" s="265"/>
      <c r="RQI4" s="265"/>
      <c r="RQJ4" s="265"/>
      <c r="RQK4" s="265"/>
      <c r="RQL4" s="265"/>
      <c r="RQM4" s="265"/>
      <c r="RQN4" s="265"/>
      <c r="RQO4" s="265"/>
      <c r="RQP4" s="265"/>
      <c r="RQQ4" s="265"/>
      <c r="RQR4" s="265"/>
      <c r="RQS4" s="265"/>
      <c r="RQT4" s="265"/>
      <c r="RQU4" s="265"/>
      <c r="RQV4" s="265"/>
      <c r="RQW4" s="265"/>
      <c r="RQX4" s="265"/>
      <c r="RQY4" s="265"/>
      <c r="RQZ4" s="265"/>
      <c r="RRA4" s="265"/>
      <c r="RRB4" s="265"/>
      <c r="RRC4" s="265"/>
      <c r="RRD4" s="265"/>
      <c r="RRE4" s="265"/>
      <c r="RRF4" s="265"/>
      <c r="RRG4" s="265"/>
      <c r="RRH4" s="265"/>
      <c r="RRI4" s="265"/>
      <c r="RRJ4" s="265"/>
      <c r="RRK4" s="265"/>
      <c r="RRL4" s="265"/>
      <c r="RRM4" s="265"/>
      <c r="RRN4" s="265"/>
      <c r="RRO4" s="265"/>
      <c r="RRP4" s="265"/>
      <c r="RRQ4" s="265"/>
      <c r="RRR4" s="265"/>
      <c r="RRS4" s="265"/>
      <c r="RRT4" s="265"/>
      <c r="RRU4" s="265"/>
      <c r="RRV4" s="265"/>
      <c r="RRW4" s="265"/>
      <c r="RRX4" s="265"/>
      <c r="RRY4" s="265"/>
      <c r="RRZ4" s="265"/>
      <c r="RSA4" s="265"/>
      <c r="RSB4" s="265"/>
      <c r="RSC4" s="265"/>
      <c r="RSD4" s="265"/>
      <c r="RSE4" s="265"/>
      <c r="RSF4" s="265"/>
      <c r="RSG4" s="265"/>
      <c r="RSH4" s="265"/>
      <c r="RSI4" s="265"/>
      <c r="RSJ4" s="265"/>
      <c r="RSK4" s="265"/>
      <c r="RSL4" s="265"/>
      <c r="RSM4" s="265"/>
      <c r="RSN4" s="265"/>
      <c r="RSO4" s="265"/>
      <c r="RSP4" s="265"/>
      <c r="RSQ4" s="265"/>
      <c r="RSR4" s="265"/>
      <c r="RSS4" s="265"/>
      <c r="RST4" s="265"/>
      <c r="RSU4" s="265"/>
      <c r="RSV4" s="265"/>
      <c r="RSW4" s="265"/>
      <c r="RSX4" s="265"/>
      <c r="RSY4" s="265"/>
      <c r="RSZ4" s="265"/>
      <c r="RTA4" s="265"/>
      <c r="RTB4" s="265"/>
      <c r="RTC4" s="265"/>
      <c r="RTD4" s="265"/>
      <c r="RTE4" s="265"/>
      <c r="RTF4" s="265"/>
      <c r="RTG4" s="265"/>
      <c r="RTH4" s="265"/>
      <c r="RTI4" s="265"/>
      <c r="RTJ4" s="265"/>
      <c r="RTK4" s="265"/>
      <c r="RTL4" s="265"/>
      <c r="RTM4" s="265"/>
      <c r="RTN4" s="265"/>
      <c r="RTO4" s="265"/>
      <c r="RTP4" s="265"/>
      <c r="RTQ4" s="265"/>
      <c r="RTR4" s="265"/>
      <c r="RTS4" s="265"/>
      <c r="RTT4" s="265"/>
      <c r="RTU4" s="265"/>
      <c r="RTV4" s="265"/>
      <c r="RTW4" s="265"/>
      <c r="RTX4" s="265"/>
      <c r="RTY4" s="265"/>
      <c r="RTZ4" s="265"/>
      <c r="RUA4" s="265"/>
      <c r="RUB4" s="265"/>
      <c r="RUC4" s="265"/>
      <c r="RUD4" s="265"/>
      <c r="RUE4" s="265"/>
      <c r="RUF4" s="265"/>
      <c r="RUG4" s="265"/>
      <c r="RUH4" s="265"/>
      <c r="RUI4" s="265"/>
      <c r="RUJ4" s="265"/>
      <c r="RUK4" s="265"/>
      <c r="RUL4" s="265"/>
      <c r="RUM4" s="265"/>
      <c r="RUN4" s="265"/>
      <c r="RUO4" s="265"/>
      <c r="RUP4" s="265"/>
      <c r="RUQ4" s="265"/>
      <c r="RUR4" s="265"/>
      <c r="RUS4" s="265"/>
      <c r="RUT4" s="265"/>
      <c r="RUU4" s="265"/>
      <c r="RUV4" s="265"/>
      <c r="RUW4" s="265"/>
      <c r="RUX4" s="265"/>
      <c r="RUY4" s="265"/>
      <c r="RUZ4" s="265"/>
      <c r="RVA4" s="265"/>
      <c r="RVB4" s="265"/>
      <c r="RVC4" s="265"/>
      <c r="RVD4" s="265"/>
      <c r="RVE4" s="265"/>
      <c r="RVF4" s="265"/>
      <c r="RVG4" s="265"/>
      <c r="RVH4" s="265"/>
      <c r="RVI4" s="265"/>
      <c r="RVJ4" s="265"/>
      <c r="RVK4" s="265"/>
      <c r="RVL4" s="265"/>
      <c r="RVM4" s="265"/>
      <c r="RVN4" s="265"/>
      <c r="RVO4" s="265"/>
      <c r="RVP4" s="265"/>
      <c r="RVQ4" s="265"/>
      <c r="RVR4" s="265"/>
      <c r="RVS4" s="265"/>
      <c r="RVT4" s="265"/>
      <c r="RVU4" s="265"/>
      <c r="RVV4" s="265"/>
      <c r="RVW4" s="265"/>
      <c r="RVX4" s="265"/>
      <c r="RVY4" s="265"/>
      <c r="RVZ4" s="265"/>
      <c r="RWA4" s="265"/>
      <c r="RWB4" s="265"/>
      <c r="RWC4" s="265"/>
      <c r="RWD4" s="265"/>
      <c r="RWE4" s="265"/>
      <c r="RWF4" s="265"/>
      <c r="RWG4" s="265"/>
      <c r="RWH4" s="265"/>
      <c r="RWI4" s="265"/>
      <c r="RWJ4" s="265"/>
      <c r="RWK4" s="265"/>
      <c r="RWL4" s="265"/>
      <c r="RWM4" s="265"/>
      <c r="RWN4" s="265"/>
      <c r="RWO4" s="265"/>
      <c r="RWP4" s="265"/>
      <c r="RWQ4" s="265"/>
      <c r="RWR4" s="265"/>
      <c r="RWS4" s="265"/>
      <c r="RWT4" s="265"/>
      <c r="RWU4" s="265"/>
      <c r="RWV4" s="265"/>
      <c r="RWW4" s="265"/>
      <c r="RWX4" s="265"/>
      <c r="RWY4" s="265"/>
      <c r="RWZ4" s="265"/>
      <c r="RXA4" s="265"/>
      <c r="RXB4" s="265"/>
      <c r="RXC4" s="265"/>
      <c r="RXD4" s="265"/>
      <c r="RXE4" s="265"/>
      <c r="RXF4" s="265"/>
      <c r="RXG4" s="265"/>
      <c r="RXH4" s="265"/>
      <c r="RXI4" s="265"/>
      <c r="RXJ4" s="265"/>
      <c r="RXK4" s="265"/>
      <c r="RXL4" s="265"/>
      <c r="RXM4" s="265"/>
      <c r="RXN4" s="265"/>
      <c r="RXO4" s="265"/>
      <c r="RXP4" s="265"/>
      <c r="RXQ4" s="265"/>
      <c r="RXR4" s="265"/>
      <c r="RXS4" s="265"/>
      <c r="RXT4" s="265"/>
      <c r="RXU4" s="265"/>
      <c r="RXV4" s="265"/>
      <c r="RXW4" s="265"/>
      <c r="RXX4" s="265"/>
      <c r="RXY4" s="265"/>
      <c r="RXZ4" s="265"/>
      <c r="RYA4" s="265"/>
      <c r="RYB4" s="265"/>
      <c r="RYC4" s="265"/>
      <c r="RYD4" s="265"/>
      <c r="RYE4" s="265"/>
      <c r="RYF4" s="265"/>
      <c r="RYG4" s="265"/>
      <c r="RYH4" s="265"/>
      <c r="RYI4" s="265"/>
      <c r="RYJ4" s="265"/>
      <c r="RYK4" s="265"/>
      <c r="RYL4" s="265"/>
      <c r="RYM4" s="265"/>
      <c r="RYN4" s="265"/>
      <c r="RYO4" s="265"/>
      <c r="RYP4" s="265"/>
      <c r="RYQ4" s="265"/>
      <c r="RYR4" s="265"/>
      <c r="RYS4" s="265"/>
      <c r="RYT4" s="265"/>
      <c r="RYU4" s="265"/>
      <c r="RYV4" s="265"/>
      <c r="RYW4" s="265"/>
      <c r="RYX4" s="265"/>
      <c r="RYY4" s="265"/>
      <c r="RYZ4" s="265"/>
      <c r="RZA4" s="265"/>
      <c r="RZB4" s="265"/>
      <c r="RZC4" s="265"/>
      <c r="RZD4" s="265"/>
      <c r="RZE4" s="265"/>
      <c r="RZF4" s="265"/>
      <c r="RZG4" s="265"/>
      <c r="RZH4" s="265"/>
      <c r="RZI4" s="265"/>
      <c r="RZJ4" s="265"/>
      <c r="RZK4" s="265"/>
      <c r="RZL4" s="265"/>
      <c r="RZM4" s="265"/>
      <c r="RZN4" s="265"/>
      <c r="RZO4" s="265"/>
      <c r="RZP4" s="265"/>
      <c r="RZQ4" s="265"/>
      <c r="RZR4" s="265"/>
      <c r="RZS4" s="265"/>
      <c r="RZT4" s="265"/>
      <c r="RZU4" s="265"/>
      <c r="RZV4" s="265"/>
      <c r="RZW4" s="265"/>
      <c r="RZX4" s="265"/>
      <c r="RZY4" s="265"/>
      <c r="RZZ4" s="265"/>
      <c r="SAA4" s="265"/>
      <c r="SAB4" s="265"/>
      <c r="SAC4" s="265"/>
      <c r="SAD4" s="265"/>
      <c r="SAE4" s="265"/>
      <c r="SAF4" s="265"/>
      <c r="SAG4" s="265"/>
      <c r="SAH4" s="265"/>
      <c r="SAI4" s="265"/>
      <c r="SAJ4" s="265"/>
      <c r="SAK4" s="265"/>
      <c r="SAL4" s="265"/>
      <c r="SAM4" s="265"/>
      <c r="SAN4" s="265"/>
      <c r="SAO4" s="265"/>
      <c r="SAP4" s="265"/>
      <c r="SAQ4" s="265"/>
      <c r="SAR4" s="265"/>
      <c r="SAS4" s="265"/>
      <c r="SAT4" s="265"/>
      <c r="SAU4" s="265"/>
      <c r="SAV4" s="265"/>
      <c r="SAW4" s="265"/>
      <c r="SAX4" s="265"/>
      <c r="SAY4" s="265"/>
      <c r="SAZ4" s="265"/>
      <c r="SBA4" s="265"/>
      <c r="SBB4" s="265"/>
      <c r="SBC4" s="265"/>
      <c r="SBD4" s="265"/>
      <c r="SBE4" s="265"/>
      <c r="SBF4" s="265"/>
      <c r="SBG4" s="265"/>
      <c r="SBH4" s="265"/>
      <c r="SBI4" s="265"/>
      <c r="SBJ4" s="265"/>
      <c r="SBK4" s="265"/>
      <c r="SBL4" s="265"/>
      <c r="SBM4" s="265"/>
      <c r="SBN4" s="265"/>
      <c r="SBO4" s="265"/>
      <c r="SBP4" s="265"/>
      <c r="SBQ4" s="265"/>
      <c r="SBR4" s="265"/>
      <c r="SBS4" s="265"/>
      <c r="SBT4" s="265"/>
      <c r="SBU4" s="265"/>
      <c r="SBV4" s="265"/>
      <c r="SBW4" s="265"/>
      <c r="SBX4" s="265"/>
      <c r="SBY4" s="265"/>
      <c r="SBZ4" s="265"/>
      <c r="SCA4" s="265"/>
      <c r="SCB4" s="265"/>
      <c r="SCC4" s="265"/>
      <c r="SCD4" s="265"/>
      <c r="SCE4" s="265"/>
      <c r="SCF4" s="265"/>
      <c r="SCG4" s="265"/>
      <c r="SCH4" s="265"/>
      <c r="SCI4" s="265"/>
      <c r="SCJ4" s="265"/>
      <c r="SCK4" s="265"/>
      <c r="SCL4" s="265"/>
      <c r="SCM4" s="265"/>
      <c r="SCN4" s="265"/>
      <c r="SCO4" s="265"/>
      <c r="SCP4" s="265"/>
      <c r="SCQ4" s="265"/>
      <c r="SCR4" s="265"/>
      <c r="SCS4" s="265"/>
      <c r="SCT4" s="265"/>
      <c r="SCU4" s="265"/>
      <c r="SCV4" s="265"/>
      <c r="SCW4" s="265"/>
      <c r="SCX4" s="265"/>
      <c r="SCY4" s="265"/>
      <c r="SCZ4" s="265"/>
      <c r="SDA4" s="265"/>
      <c r="SDB4" s="265"/>
      <c r="SDC4" s="265"/>
      <c r="SDD4" s="265"/>
      <c r="SDE4" s="265"/>
      <c r="SDF4" s="265"/>
      <c r="SDG4" s="265"/>
      <c r="SDH4" s="265"/>
      <c r="SDI4" s="265"/>
      <c r="SDJ4" s="265"/>
      <c r="SDK4" s="265"/>
      <c r="SDL4" s="265"/>
      <c r="SDM4" s="265"/>
      <c r="SDN4" s="265"/>
      <c r="SDO4" s="265"/>
      <c r="SDP4" s="265"/>
      <c r="SDQ4" s="265"/>
      <c r="SDR4" s="265"/>
      <c r="SDS4" s="265"/>
      <c r="SDT4" s="265"/>
      <c r="SDU4" s="265"/>
      <c r="SDV4" s="265"/>
      <c r="SDW4" s="265"/>
      <c r="SDX4" s="265"/>
      <c r="SDY4" s="265"/>
      <c r="SDZ4" s="265"/>
      <c r="SEA4" s="265"/>
      <c r="SEB4" s="265"/>
      <c r="SEC4" s="265"/>
      <c r="SED4" s="265"/>
      <c r="SEE4" s="265"/>
      <c r="SEF4" s="265"/>
      <c r="SEG4" s="265"/>
      <c r="SEH4" s="265"/>
      <c r="SEI4" s="265"/>
      <c r="SEJ4" s="265"/>
      <c r="SEK4" s="265"/>
      <c r="SEL4" s="265"/>
      <c r="SEM4" s="265"/>
      <c r="SEN4" s="265"/>
      <c r="SEO4" s="265"/>
      <c r="SEP4" s="265"/>
      <c r="SEQ4" s="265"/>
      <c r="SER4" s="265"/>
      <c r="SES4" s="265"/>
      <c r="SET4" s="265"/>
      <c r="SEU4" s="265"/>
      <c r="SEV4" s="265"/>
      <c r="SEW4" s="265"/>
      <c r="SEX4" s="265"/>
      <c r="SEY4" s="265"/>
      <c r="SEZ4" s="265"/>
      <c r="SFA4" s="265"/>
      <c r="SFB4" s="265"/>
      <c r="SFC4" s="265"/>
      <c r="SFD4" s="265"/>
      <c r="SFE4" s="265"/>
      <c r="SFF4" s="265"/>
      <c r="SFG4" s="265"/>
      <c r="SFH4" s="265"/>
      <c r="SFI4" s="265"/>
      <c r="SFJ4" s="265"/>
      <c r="SFK4" s="265"/>
      <c r="SFL4" s="265"/>
      <c r="SFM4" s="265"/>
      <c r="SFN4" s="265"/>
      <c r="SFO4" s="265"/>
      <c r="SFP4" s="265"/>
      <c r="SFQ4" s="265"/>
      <c r="SFR4" s="265"/>
      <c r="SFS4" s="265"/>
      <c r="SFT4" s="265"/>
      <c r="SFU4" s="265"/>
      <c r="SFV4" s="265"/>
      <c r="SFW4" s="265"/>
      <c r="SFX4" s="265"/>
      <c r="SFY4" s="265"/>
      <c r="SFZ4" s="265"/>
      <c r="SGA4" s="265"/>
      <c r="SGB4" s="265"/>
      <c r="SGC4" s="265"/>
      <c r="SGD4" s="265"/>
      <c r="SGE4" s="265"/>
      <c r="SGF4" s="265"/>
      <c r="SGG4" s="265"/>
      <c r="SGH4" s="265"/>
      <c r="SGI4" s="265"/>
      <c r="SGJ4" s="265"/>
      <c r="SGK4" s="265"/>
      <c r="SGL4" s="265"/>
      <c r="SGM4" s="265"/>
      <c r="SGN4" s="265"/>
      <c r="SGO4" s="265"/>
      <c r="SGP4" s="265"/>
      <c r="SGQ4" s="265"/>
      <c r="SGR4" s="265"/>
      <c r="SGS4" s="265"/>
      <c r="SGT4" s="265"/>
      <c r="SGU4" s="265"/>
      <c r="SGV4" s="265"/>
      <c r="SGW4" s="265"/>
      <c r="SGX4" s="265"/>
      <c r="SGY4" s="265"/>
      <c r="SGZ4" s="265"/>
      <c r="SHA4" s="265"/>
      <c r="SHB4" s="265"/>
      <c r="SHC4" s="265"/>
      <c r="SHD4" s="265"/>
      <c r="SHE4" s="265"/>
      <c r="SHF4" s="265"/>
      <c r="SHG4" s="265"/>
      <c r="SHH4" s="265"/>
      <c r="SHI4" s="265"/>
      <c r="SHJ4" s="265"/>
      <c r="SHK4" s="265"/>
      <c r="SHL4" s="265"/>
      <c r="SHM4" s="265"/>
      <c r="SHN4" s="265"/>
      <c r="SHO4" s="265"/>
      <c r="SHP4" s="265"/>
      <c r="SHQ4" s="265"/>
      <c r="SHR4" s="265"/>
      <c r="SHS4" s="265"/>
      <c r="SHT4" s="265"/>
      <c r="SHU4" s="265"/>
      <c r="SHV4" s="265"/>
      <c r="SHW4" s="265"/>
      <c r="SHX4" s="265"/>
      <c r="SHY4" s="265"/>
      <c r="SHZ4" s="265"/>
      <c r="SIA4" s="265"/>
      <c r="SIB4" s="265"/>
      <c r="SIC4" s="265"/>
      <c r="SID4" s="265"/>
      <c r="SIE4" s="265"/>
      <c r="SIF4" s="265"/>
      <c r="SIG4" s="265"/>
      <c r="SIH4" s="265"/>
      <c r="SII4" s="265"/>
      <c r="SIJ4" s="265"/>
      <c r="SIK4" s="265"/>
      <c r="SIL4" s="265"/>
      <c r="SIM4" s="265"/>
      <c r="SIN4" s="265"/>
      <c r="SIO4" s="265"/>
      <c r="SIP4" s="265"/>
      <c r="SIQ4" s="265"/>
      <c r="SIR4" s="265"/>
      <c r="SIS4" s="265"/>
      <c r="SIT4" s="265"/>
      <c r="SIU4" s="265"/>
      <c r="SIV4" s="265"/>
      <c r="SIW4" s="265"/>
      <c r="SIX4" s="265"/>
      <c r="SIY4" s="265"/>
      <c r="SIZ4" s="265"/>
      <c r="SJA4" s="265"/>
      <c r="SJB4" s="265"/>
      <c r="SJC4" s="265"/>
      <c r="SJD4" s="265"/>
      <c r="SJE4" s="265"/>
      <c r="SJF4" s="265"/>
      <c r="SJG4" s="265"/>
      <c r="SJH4" s="265"/>
      <c r="SJI4" s="265"/>
      <c r="SJJ4" s="265"/>
      <c r="SJK4" s="265"/>
      <c r="SJL4" s="265"/>
      <c r="SJM4" s="265"/>
      <c r="SJN4" s="265"/>
      <c r="SJO4" s="265"/>
      <c r="SJP4" s="265"/>
      <c r="SJQ4" s="265"/>
      <c r="SJR4" s="265"/>
      <c r="SJS4" s="265"/>
      <c r="SJT4" s="265"/>
      <c r="SJU4" s="265"/>
      <c r="SJV4" s="265"/>
      <c r="SJW4" s="265"/>
      <c r="SJX4" s="265"/>
      <c r="SJY4" s="265"/>
      <c r="SJZ4" s="265"/>
      <c r="SKA4" s="265"/>
      <c r="SKB4" s="265"/>
      <c r="SKC4" s="265"/>
      <c r="SKD4" s="265"/>
      <c r="SKE4" s="265"/>
      <c r="SKF4" s="265"/>
      <c r="SKG4" s="265"/>
      <c r="SKH4" s="265"/>
      <c r="SKI4" s="265"/>
      <c r="SKJ4" s="265"/>
      <c r="SKK4" s="265"/>
      <c r="SKL4" s="265"/>
      <c r="SKM4" s="265"/>
      <c r="SKN4" s="265"/>
      <c r="SKO4" s="265"/>
      <c r="SKP4" s="265"/>
      <c r="SKQ4" s="265"/>
      <c r="SKR4" s="265"/>
      <c r="SKS4" s="265"/>
      <c r="SKT4" s="265"/>
      <c r="SKU4" s="265"/>
      <c r="SKV4" s="265"/>
      <c r="SKW4" s="265"/>
      <c r="SKX4" s="265"/>
      <c r="SKY4" s="265"/>
      <c r="SKZ4" s="265"/>
      <c r="SLA4" s="265"/>
      <c r="SLB4" s="265"/>
      <c r="SLC4" s="265"/>
      <c r="SLD4" s="265"/>
      <c r="SLE4" s="265"/>
      <c r="SLF4" s="265"/>
      <c r="SLG4" s="265"/>
      <c r="SLH4" s="265"/>
      <c r="SLI4" s="265"/>
      <c r="SLJ4" s="265"/>
      <c r="SLK4" s="265"/>
      <c r="SLL4" s="265"/>
      <c r="SLM4" s="265"/>
      <c r="SLN4" s="265"/>
      <c r="SLO4" s="265"/>
      <c r="SLP4" s="265"/>
      <c r="SLQ4" s="265"/>
      <c r="SLR4" s="265"/>
      <c r="SLS4" s="265"/>
      <c r="SLT4" s="265"/>
      <c r="SLU4" s="265"/>
      <c r="SLV4" s="265"/>
      <c r="SLW4" s="265"/>
      <c r="SLX4" s="265"/>
      <c r="SLY4" s="265"/>
      <c r="SLZ4" s="265"/>
      <c r="SMA4" s="265"/>
      <c r="SMB4" s="265"/>
      <c r="SMC4" s="265"/>
      <c r="SMD4" s="265"/>
      <c r="SME4" s="265"/>
      <c r="SMF4" s="265"/>
      <c r="SMG4" s="265"/>
      <c r="SMH4" s="265"/>
      <c r="SMI4" s="265"/>
      <c r="SMJ4" s="265"/>
      <c r="SMK4" s="265"/>
      <c r="SML4" s="265"/>
      <c r="SMM4" s="265"/>
      <c r="SMN4" s="265"/>
      <c r="SMO4" s="265"/>
      <c r="SMP4" s="265"/>
      <c r="SMQ4" s="265"/>
      <c r="SMR4" s="265"/>
      <c r="SMS4" s="265"/>
      <c r="SMT4" s="265"/>
      <c r="SMU4" s="265"/>
      <c r="SMV4" s="265"/>
      <c r="SMW4" s="265"/>
      <c r="SMX4" s="265"/>
      <c r="SMY4" s="265"/>
      <c r="SMZ4" s="265"/>
      <c r="SNA4" s="265"/>
      <c r="SNB4" s="265"/>
      <c r="SNC4" s="265"/>
      <c r="SND4" s="265"/>
      <c r="SNE4" s="265"/>
      <c r="SNF4" s="265"/>
      <c r="SNG4" s="265"/>
      <c r="SNH4" s="265"/>
      <c r="SNI4" s="265"/>
      <c r="SNJ4" s="265"/>
      <c r="SNK4" s="265"/>
      <c r="SNL4" s="265"/>
      <c r="SNM4" s="265"/>
      <c r="SNN4" s="265"/>
      <c r="SNO4" s="265"/>
      <c r="SNP4" s="265"/>
      <c r="SNQ4" s="265"/>
      <c r="SNR4" s="265"/>
      <c r="SNS4" s="265"/>
      <c r="SNT4" s="265"/>
      <c r="SNU4" s="265"/>
      <c r="SNV4" s="265"/>
      <c r="SNW4" s="265"/>
      <c r="SNX4" s="265"/>
      <c r="SNY4" s="265"/>
      <c r="SNZ4" s="265"/>
      <c r="SOA4" s="265"/>
      <c r="SOB4" s="265"/>
      <c r="SOC4" s="265"/>
      <c r="SOD4" s="265"/>
      <c r="SOE4" s="265"/>
      <c r="SOF4" s="265"/>
      <c r="SOG4" s="265"/>
      <c r="SOH4" s="265"/>
      <c r="SOI4" s="265"/>
      <c r="SOJ4" s="265"/>
      <c r="SOK4" s="265"/>
      <c r="SOL4" s="265"/>
      <c r="SOM4" s="265"/>
      <c r="SON4" s="265"/>
      <c r="SOO4" s="265"/>
      <c r="SOP4" s="265"/>
      <c r="SOQ4" s="265"/>
      <c r="SOR4" s="265"/>
      <c r="SOS4" s="265"/>
      <c r="SOT4" s="265"/>
      <c r="SOU4" s="265"/>
      <c r="SOV4" s="265"/>
      <c r="SOW4" s="265"/>
      <c r="SOX4" s="265"/>
      <c r="SOY4" s="265"/>
      <c r="SOZ4" s="265"/>
      <c r="SPA4" s="265"/>
      <c r="SPB4" s="265"/>
      <c r="SPC4" s="265"/>
      <c r="SPD4" s="265"/>
      <c r="SPE4" s="265"/>
      <c r="SPF4" s="265"/>
      <c r="SPG4" s="265"/>
      <c r="SPH4" s="265"/>
      <c r="SPI4" s="265"/>
      <c r="SPJ4" s="265"/>
      <c r="SPK4" s="265"/>
      <c r="SPL4" s="265"/>
      <c r="SPM4" s="265"/>
      <c r="SPN4" s="265"/>
      <c r="SPO4" s="265"/>
      <c r="SPP4" s="265"/>
      <c r="SPQ4" s="265"/>
      <c r="SPR4" s="265"/>
      <c r="SPS4" s="265"/>
      <c r="SPT4" s="265"/>
      <c r="SPU4" s="265"/>
      <c r="SPV4" s="265"/>
      <c r="SPW4" s="265"/>
      <c r="SPX4" s="265"/>
      <c r="SPY4" s="265"/>
      <c r="SPZ4" s="265"/>
      <c r="SQA4" s="265"/>
      <c r="SQB4" s="265"/>
      <c r="SQC4" s="265"/>
      <c r="SQD4" s="265"/>
      <c r="SQE4" s="265"/>
      <c r="SQF4" s="265"/>
      <c r="SQG4" s="265"/>
      <c r="SQH4" s="265"/>
      <c r="SQI4" s="265"/>
      <c r="SQJ4" s="265"/>
      <c r="SQK4" s="265"/>
      <c r="SQL4" s="265"/>
      <c r="SQM4" s="265"/>
      <c r="SQN4" s="265"/>
      <c r="SQO4" s="265"/>
      <c r="SQP4" s="265"/>
      <c r="SQQ4" s="265"/>
      <c r="SQR4" s="265"/>
      <c r="SQS4" s="265"/>
      <c r="SQT4" s="265"/>
      <c r="SQU4" s="265"/>
      <c r="SQV4" s="265"/>
      <c r="SQW4" s="265"/>
      <c r="SQX4" s="265"/>
      <c r="SQY4" s="265"/>
      <c r="SQZ4" s="265"/>
      <c r="SRA4" s="265"/>
      <c r="SRB4" s="265"/>
      <c r="SRC4" s="265"/>
      <c r="SRD4" s="265"/>
      <c r="SRE4" s="265"/>
      <c r="SRF4" s="265"/>
      <c r="SRG4" s="265"/>
      <c r="SRH4" s="265"/>
      <c r="SRI4" s="265"/>
      <c r="SRJ4" s="265"/>
      <c r="SRK4" s="265"/>
      <c r="SRL4" s="265"/>
      <c r="SRM4" s="265"/>
      <c r="SRN4" s="265"/>
      <c r="SRO4" s="265"/>
      <c r="SRP4" s="265"/>
      <c r="SRQ4" s="265"/>
      <c r="SRR4" s="265"/>
      <c r="SRS4" s="265"/>
      <c r="SRT4" s="265"/>
      <c r="SRU4" s="265"/>
      <c r="SRV4" s="265"/>
      <c r="SRW4" s="265"/>
      <c r="SRX4" s="265"/>
      <c r="SRY4" s="265"/>
      <c r="SRZ4" s="265"/>
      <c r="SSA4" s="265"/>
      <c r="SSB4" s="265"/>
      <c r="SSC4" s="265"/>
      <c r="SSD4" s="265"/>
      <c r="SSE4" s="265"/>
      <c r="SSF4" s="265"/>
      <c r="SSG4" s="265"/>
      <c r="SSH4" s="265"/>
      <c r="SSI4" s="265"/>
      <c r="SSJ4" s="265"/>
      <c r="SSK4" s="265"/>
      <c r="SSL4" s="265"/>
      <c r="SSM4" s="265"/>
      <c r="SSN4" s="265"/>
      <c r="SSO4" s="265"/>
      <c r="SSP4" s="265"/>
      <c r="SSQ4" s="265"/>
      <c r="SSR4" s="265"/>
      <c r="SSS4" s="265"/>
      <c r="SST4" s="265"/>
      <c r="SSU4" s="265"/>
      <c r="SSV4" s="265"/>
      <c r="SSW4" s="265"/>
      <c r="SSX4" s="265"/>
      <c r="SSY4" s="265"/>
      <c r="SSZ4" s="265"/>
      <c r="STA4" s="265"/>
      <c r="STB4" s="265"/>
      <c r="STC4" s="265"/>
      <c r="STD4" s="265"/>
      <c r="STE4" s="265"/>
      <c r="STF4" s="265"/>
      <c r="STG4" s="265"/>
      <c r="STH4" s="265"/>
      <c r="STI4" s="265"/>
      <c r="STJ4" s="265"/>
      <c r="STK4" s="265"/>
      <c r="STL4" s="265"/>
      <c r="STM4" s="265"/>
      <c r="STN4" s="265"/>
      <c r="STO4" s="265"/>
      <c r="STP4" s="265"/>
      <c r="STQ4" s="265"/>
      <c r="STR4" s="265"/>
      <c r="STS4" s="265"/>
      <c r="STT4" s="265"/>
      <c r="STU4" s="265"/>
      <c r="STV4" s="265"/>
      <c r="STW4" s="265"/>
      <c r="STX4" s="265"/>
      <c r="STY4" s="265"/>
      <c r="STZ4" s="265"/>
      <c r="SUA4" s="265"/>
      <c r="SUB4" s="265"/>
      <c r="SUC4" s="265"/>
      <c r="SUD4" s="265"/>
      <c r="SUE4" s="265"/>
      <c r="SUF4" s="265"/>
      <c r="SUG4" s="265"/>
      <c r="SUH4" s="265"/>
      <c r="SUI4" s="265"/>
      <c r="SUJ4" s="265"/>
      <c r="SUK4" s="265"/>
      <c r="SUL4" s="265"/>
      <c r="SUM4" s="265"/>
      <c r="SUN4" s="265"/>
      <c r="SUO4" s="265"/>
      <c r="SUP4" s="265"/>
      <c r="SUQ4" s="265"/>
      <c r="SUR4" s="265"/>
      <c r="SUS4" s="265"/>
      <c r="SUT4" s="265"/>
      <c r="SUU4" s="265"/>
      <c r="SUV4" s="265"/>
      <c r="SUW4" s="265"/>
      <c r="SUX4" s="265"/>
      <c r="SUY4" s="265"/>
      <c r="SUZ4" s="265"/>
      <c r="SVA4" s="265"/>
      <c r="SVB4" s="265"/>
      <c r="SVC4" s="265"/>
      <c r="SVD4" s="265"/>
      <c r="SVE4" s="265"/>
      <c r="SVF4" s="265"/>
      <c r="SVG4" s="265"/>
      <c r="SVH4" s="265"/>
      <c r="SVI4" s="265"/>
      <c r="SVJ4" s="265"/>
      <c r="SVK4" s="265"/>
      <c r="SVL4" s="265"/>
      <c r="SVM4" s="265"/>
      <c r="SVN4" s="265"/>
      <c r="SVO4" s="265"/>
      <c r="SVP4" s="265"/>
      <c r="SVQ4" s="265"/>
      <c r="SVR4" s="265"/>
      <c r="SVS4" s="265"/>
      <c r="SVT4" s="265"/>
      <c r="SVU4" s="265"/>
      <c r="SVV4" s="265"/>
      <c r="SVW4" s="265"/>
      <c r="SVX4" s="265"/>
      <c r="SVY4" s="265"/>
      <c r="SVZ4" s="265"/>
      <c r="SWA4" s="265"/>
      <c r="SWB4" s="265"/>
      <c r="SWC4" s="265"/>
      <c r="SWD4" s="265"/>
      <c r="SWE4" s="265"/>
      <c r="SWF4" s="265"/>
      <c r="SWG4" s="265"/>
      <c r="SWH4" s="265"/>
      <c r="SWI4" s="265"/>
      <c r="SWJ4" s="265"/>
      <c r="SWK4" s="265"/>
      <c r="SWL4" s="265"/>
      <c r="SWM4" s="265"/>
      <c r="SWN4" s="265"/>
      <c r="SWO4" s="265"/>
      <c r="SWP4" s="265"/>
      <c r="SWQ4" s="265"/>
      <c r="SWR4" s="265"/>
      <c r="SWS4" s="265"/>
      <c r="SWT4" s="265"/>
      <c r="SWU4" s="265"/>
      <c r="SWV4" s="265"/>
      <c r="SWW4" s="265"/>
      <c r="SWX4" s="265"/>
      <c r="SWY4" s="265"/>
      <c r="SWZ4" s="265"/>
      <c r="SXA4" s="265"/>
      <c r="SXB4" s="265"/>
      <c r="SXC4" s="265"/>
      <c r="SXD4" s="265"/>
      <c r="SXE4" s="265"/>
      <c r="SXF4" s="265"/>
      <c r="SXG4" s="265"/>
      <c r="SXH4" s="265"/>
      <c r="SXI4" s="265"/>
      <c r="SXJ4" s="265"/>
      <c r="SXK4" s="265"/>
      <c r="SXL4" s="265"/>
      <c r="SXM4" s="265"/>
      <c r="SXN4" s="265"/>
      <c r="SXO4" s="265"/>
      <c r="SXP4" s="265"/>
      <c r="SXQ4" s="265"/>
      <c r="SXR4" s="265"/>
      <c r="SXS4" s="265"/>
      <c r="SXT4" s="265"/>
      <c r="SXU4" s="265"/>
      <c r="SXV4" s="265"/>
      <c r="SXW4" s="265"/>
      <c r="SXX4" s="265"/>
      <c r="SXY4" s="265"/>
      <c r="SXZ4" s="265"/>
      <c r="SYA4" s="265"/>
      <c r="SYB4" s="265"/>
      <c r="SYC4" s="265"/>
      <c r="SYD4" s="265"/>
      <c r="SYE4" s="265"/>
      <c r="SYF4" s="265"/>
      <c r="SYG4" s="265"/>
      <c r="SYH4" s="265"/>
      <c r="SYI4" s="265"/>
      <c r="SYJ4" s="265"/>
      <c r="SYK4" s="265"/>
      <c r="SYL4" s="265"/>
      <c r="SYM4" s="265"/>
      <c r="SYN4" s="265"/>
      <c r="SYO4" s="265"/>
      <c r="SYP4" s="265"/>
      <c r="SYQ4" s="265"/>
      <c r="SYR4" s="265"/>
      <c r="SYS4" s="265"/>
      <c r="SYT4" s="265"/>
      <c r="SYU4" s="265"/>
      <c r="SYV4" s="265"/>
      <c r="SYW4" s="265"/>
      <c r="SYX4" s="265"/>
      <c r="SYY4" s="265"/>
      <c r="SYZ4" s="265"/>
      <c r="SZA4" s="265"/>
      <c r="SZB4" s="265"/>
      <c r="SZC4" s="265"/>
      <c r="SZD4" s="265"/>
      <c r="SZE4" s="265"/>
      <c r="SZF4" s="265"/>
      <c r="SZG4" s="265"/>
      <c r="SZH4" s="265"/>
      <c r="SZI4" s="265"/>
      <c r="SZJ4" s="265"/>
      <c r="SZK4" s="265"/>
      <c r="SZL4" s="265"/>
      <c r="SZM4" s="265"/>
      <c r="SZN4" s="265"/>
      <c r="SZO4" s="265"/>
      <c r="SZP4" s="265"/>
      <c r="SZQ4" s="265"/>
      <c r="SZR4" s="265"/>
      <c r="SZS4" s="265"/>
      <c r="SZT4" s="265"/>
      <c r="SZU4" s="265"/>
      <c r="SZV4" s="265"/>
      <c r="SZW4" s="265"/>
      <c r="SZX4" s="265"/>
      <c r="SZY4" s="265"/>
      <c r="SZZ4" s="265"/>
      <c r="TAA4" s="265"/>
      <c r="TAB4" s="265"/>
      <c r="TAC4" s="265"/>
      <c r="TAD4" s="265"/>
      <c r="TAE4" s="265"/>
      <c r="TAF4" s="265"/>
      <c r="TAG4" s="265"/>
      <c r="TAH4" s="265"/>
      <c r="TAI4" s="265"/>
      <c r="TAJ4" s="265"/>
      <c r="TAK4" s="265"/>
      <c r="TAL4" s="265"/>
      <c r="TAM4" s="265"/>
      <c r="TAN4" s="265"/>
      <c r="TAO4" s="265"/>
      <c r="TAP4" s="265"/>
      <c r="TAQ4" s="265"/>
      <c r="TAR4" s="265"/>
      <c r="TAS4" s="265"/>
      <c r="TAT4" s="265"/>
      <c r="TAU4" s="265"/>
      <c r="TAV4" s="265"/>
      <c r="TAW4" s="265"/>
      <c r="TAX4" s="265"/>
      <c r="TAY4" s="265"/>
      <c r="TAZ4" s="265"/>
      <c r="TBA4" s="265"/>
      <c r="TBB4" s="265"/>
      <c r="TBC4" s="265"/>
      <c r="TBD4" s="265"/>
      <c r="TBE4" s="265"/>
      <c r="TBF4" s="265"/>
      <c r="TBG4" s="265"/>
      <c r="TBH4" s="265"/>
      <c r="TBI4" s="265"/>
      <c r="TBJ4" s="265"/>
      <c r="TBK4" s="265"/>
      <c r="TBL4" s="265"/>
      <c r="TBM4" s="265"/>
      <c r="TBN4" s="265"/>
      <c r="TBO4" s="265"/>
      <c r="TBP4" s="265"/>
      <c r="TBQ4" s="265"/>
      <c r="TBR4" s="265"/>
      <c r="TBS4" s="265"/>
      <c r="TBT4" s="265"/>
      <c r="TBU4" s="265"/>
      <c r="TBV4" s="265"/>
      <c r="TBW4" s="265"/>
      <c r="TBX4" s="265"/>
      <c r="TBY4" s="265"/>
      <c r="TBZ4" s="265"/>
      <c r="TCA4" s="265"/>
      <c r="TCB4" s="265"/>
      <c r="TCC4" s="265"/>
      <c r="TCD4" s="265"/>
      <c r="TCE4" s="265"/>
      <c r="TCF4" s="265"/>
      <c r="TCG4" s="265"/>
      <c r="TCH4" s="265"/>
      <c r="TCI4" s="265"/>
      <c r="TCJ4" s="265"/>
      <c r="TCK4" s="265"/>
      <c r="TCL4" s="265"/>
      <c r="TCM4" s="265"/>
      <c r="TCN4" s="265"/>
      <c r="TCO4" s="265"/>
      <c r="TCP4" s="265"/>
      <c r="TCQ4" s="265"/>
      <c r="TCR4" s="265"/>
      <c r="TCS4" s="265"/>
      <c r="TCT4" s="265"/>
      <c r="TCU4" s="265"/>
      <c r="TCV4" s="265"/>
      <c r="TCW4" s="265"/>
      <c r="TCX4" s="265"/>
      <c r="TCY4" s="265"/>
      <c r="TCZ4" s="265"/>
      <c r="TDA4" s="265"/>
      <c r="TDB4" s="265"/>
      <c r="TDC4" s="265"/>
      <c r="TDD4" s="265"/>
      <c r="TDE4" s="265"/>
      <c r="TDF4" s="265"/>
      <c r="TDG4" s="265"/>
      <c r="TDH4" s="265"/>
      <c r="TDI4" s="265"/>
      <c r="TDJ4" s="265"/>
      <c r="TDK4" s="265"/>
      <c r="TDL4" s="265"/>
      <c r="TDM4" s="265"/>
      <c r="TDN4" s="265"/>
      <c r="TDO4" s="265"/>
      <c r="TDP4" s="265"/>
      <c r="TDQ4" s="265"/>
      <c r="TDR4" s="265"/>
      <c r="TDS4" s="265"/>
      <c r="TDT4" s="265"/>
      <c r="TDU4" s="265"/>
      <c r="TDV4" s="265"/>
      <c r="TDW4" s="265"/>
      <c r="TDX4" s="265"/>
      <c r="TDY4" s="265"/>
      <c r="TDZ4" s="265"/>
      <c r="TEA4" s="265"/>
      <c r="TEB4" s="265"/>
      <c r="TEC4" s="265"/>
      <c r="TED4" s="265"/>
      <c r="TEE4" s="265"/>
      <c r="TEF4" s="265"/>
      <c r="TEG4" s="265"/>
      <c r="TEH4" s="265"/>
      <c r="TEI4" s="265"/>
      <c r="TEJ4" s="265"/>
      <c r="TEK4" s="265"/>
      <c r="TEL4" s="265"/>
      <c r="TEM4" s="265"/>
      <c r="TEN4" s="265"/>
      <c r="TEO4" s="265"/>
      <c r="TEP4" s="265"/>
      <c r="TEQ4" s="265"/>
      <c r="TER4" s="265"/>
      <c r="TES4" s="265"/>
      <c r="TET4" s="265"/>
      <c r="TEU4" s="265"/>
      <c r="TEV4" s="265"/>
      <c r="TEW4" s="265"/>
      <c r="TEX4" s="265"/>
      <c r="TEY4" s="265"/>
      <c r="TEZ4" s="265"/>
      <c r="TFA4" s="265"/>
      <c r="TFB4" s="265"/>
      <c r="TFC4" s="265"/>
      <c r="TFD4" s="265"/>
      <c r="TFE4" s="265"/>
      <c r="TFF4" s="265"/>
      <c r="TFG4" s="265"/>
      <c r="TFH4" s="265"/>
      <c r="TFI4" s="265"/>
      <c r="TFJ4" s="265"/>
      <c r="TFK4" s="265"/>
      <c r="TFL4" s="265"/>
      <c r="TFM4" s="265"/>
      <c r="TFN4" s="265"/>
      <c r="TFO4" s="265"/>
      <c r="TFP4" s="265"/>
      <c r="TFQ4" s="265"/>
      <c r="TFR4" s="265"/>
      <c r="TFS4" s="265"/>
      <c r="TFT4" s="265"/>
      <c r="TFU4" s="265"/>
      <c r="TFV4" s="265"/>
      <c r="TFW4" s="265"/>
      <c r="TFX4" s="265"/>
      <c r="TFY4" s="265"/>
      <c r="TFZ4" s="265"/>
      <c r="TGA4" s="265"/>
      <c r="TGB4" s="265"/>
      <c r="TGC4" s="265"/>
      <c r="TGD4" s="265"/>
      <c r="TGE4" s="265"/>
      <c r="TGF4" s="265"/>
      <c r="TGG4" s="265"/>
      <c r="TGH4" s="265"/>
      <c r="TGI4" s="265"/>
      <c r="TGJ4" s="265"/>
      <c r="TGK4" s="265"/>
      <c r="TGL4" s="265"/>
      <c r="TGM4" s="265"/>
      <c r="TGN4" s="265"/>
      <c r="TGO4" s="265"/>
      <c r="TGP4" s="265"/>
      <c r="TGQ4" s="265"/>
      <c r="TGR4" s="265"/>
      <c r="TGS4" s="265"/>
      <c r="TGT4" s="265"/>
      <c r="TGU4" s="265"/>
      <c r="TGV4" s="265"/>
      <c r="TGW4" s="265"/>
      <c r="TGX4" s="265"/>
      <c r="TGY4" s="265"/>
      <c r="TGZ4" s="265"/>
      <c r="THA4" s="265"/>
      <c r="THB4" s="265"/>
      <c r="THC4" s="265"/>
      <c r="THD4" s="265"/>
      <c r="THE4" s="265"/>
      <c r="THF4" s="265"/>
      <c r="THG4" s="265"/>
      <c r="THH4" s="265"/>
      <c r="THI4" s="265"/>
      <c r="THJ4" s="265"/>
      <c r="THK4" s="265"/>
      <c r="THL4" s="265"/>
      <c r="THM4" s="265"/>
      <c r="THN4" s="265"/>
      <c r="THO4" s="265"/>
      <c r="THP4" s="265"/>
      <c r="THQ4" s="265"/>
      <c r="THR4" s="265"/>
      <c r="THS4" s="265"/>
      <c r="THT4" s="265"/>
      <c r="THU4" s="265"/>
      <c r="THV4" s="265"/>
      <c r="THW4" s="265"/>
      <c r="THX4" s="265"/>
      <c r="THY4" s="265"/>
      <c r="THZ4" s="265"/>
      <c r="TIA4" s="265"/>
      <c r="TIB4" s="265"/>
      <c r="TIC4" s="265"/>
      <c r="TID4" s="265"/>
      <c r="TIE4" s="265"/>
      <c r="TIF4" s="265"/>
      <c r="TIG4" s="265"/>
      <c r="TIH4" s="265"/>
      <c r="TII4" s="265"/>
      <c r="TIJ4" s="265"/>
      <c r="TIK4" s="265"/>
      <c r="TIL4" s="265"/>
      <c r="TIM4" s="265"/>
      <c r="TIN4" s="265"/>
      <c r="TIO4" s="265"/>
      <c r="TIP4" s="265"/>
      <c r="TIQ4" s="265"/>
      <c r="TIR4" s="265"/>
      <c r="TIS4" s="265"/>
      <c r="TIT4" s="265"/>
      <c r="TIU4" s="265"/>
      <c r="TIV4" s="265"/>
      <c r="TIW4" s="265"/>
      <c r="TIX4" s="265"/>
      <c r="TIY4" s="265"/>
      <c r="TIZ4" s="265"/>
      <c r="TJA4" s="265"/>
      <c r="TJB4" s="265"/>
      <c r="TJC4" s="265"/>
      <c r="TJD4" s="265"/>
      <c r="TJE4" s="265"/>
      <c r="TJF4" s="265"/>
      <c r="TJG4" s="265"/>
      <c r="TJH4" s="265"/>
      <c r="TJI4" s="265"/>
      <c r="TJJ4" s="265"/>
      <c r="TJK4" s="265"/>
      <c r="TJL4" s="265"/>
      <c r="TJM4" s="265"/>
      <c r="TJN4" s="265"/>
      <c r="TJO4" s="265"/>
      <c r="TJP4" s="265"/>
      <c r="TJQ4" s="265"/>
      <c r="TJR4" s="265"/>
      <c r="TJS4" s="265"/>
      <c r="TJT4" s="265"/>
      <c r="TJU4" s="265"/>
      <c r="TJV4" s="265"/>
      <c r="TJW4" s="265"/>
      <c r="TJX4" s="265"/>
      <c r="TJY4" s="265"/>
      <c r="TJZ4" s="265"/>
      <c r="TKA4" s="265"/>
      <c r="TKB4" s="265"/>
      <c r="TKC4" s="265"/>
      <c r="TKD4" s="265"/>
      <c r="TKE4" s="265"/>
      <c r="TKF4" s="265"/>
      <c r="TKG4" s="265"/>
      <c r="TKH4" s="265"/>
      <c r="TKI4" s="265"/>
      <c r="TKJ4" s="265"/>
      <c r="TKK4" s="265"/>
      <c r="TKL4" s="265"/>
      <c r="TKM4" s="265"/>
      <c r="TKN4" s="265"/>
      <c r="TKO4" s="265"/>
      <c r="TKP4" s="265"/>
      <c r="TKQ4" s="265"/>
      <c r="TKR4" s="265"/>
      <c r="TKS4" s="265"/>
      <c r="TKT4" s="265"/>
      <c r="TKU4" s="265"/>
      <c r="TKV4" s="265"/>
      <c r="TKW4" s="265"/>
      <c r="TKX4" s="265"/>
      <c r="TKY4" s="265"/>
      <c r="TKZ4" s="265"/>
      <c r="TLA4" s="265"/>
      <c r="TLB4" s="265"/>
      <c r="TLC4" s="265"/>
      <c r="TLD4" s="265"/>
      <c r="TLE4" s="265"/>
      <c r="TLF4" s="265"/>
      <c r="TLG4" s="265"/>
      <c r="TLH4" s="265"/>
      <c r="TLI4" s="265"/>
      <c r="TLJ4" s="265"/>
      <c r="TLK4" s="265"/>
      <c r="TLL4" s="265"/>
      <c r="TLM4" s="265"/>
      <c r="TLN4" s="265"/>
      <c r="TLO4" s="265"/>
      <c r="TLP4" s="265"/>
      <c r="TLQ4" s="265"/>
      <c r="TLR4" s="265"/>
      <c r="TLS4" s="265"/>
      <c r="TLT4" s="265"/>
      <c r="TLU4" s="265"/>
      <c r="TLV4" s="265"/>
      <c r="TLW4" s="265"/>
      <c r="TLX4" s="265"/>
      <c r="TLY4" s="265"/>
      <c r="TLZ4" s="265"/>
      <c r="TMA4" s="265"/>
      <c r="TMB4" s="265"/>
      <c r="TMC4" s="265"/>
      <c r="TMD4" s="265"/>
      <c r="TME4" s="265"/>
      <c r="TMF4" s="265"/>
      <c r="TMG4" s="265"/>
      <c r="TMH4" s="265"/>
      <c r="TMI4" s="265"/>
      <c r="TMJ4" s="265"/>
      <c r="TMK4" s="265"/>
      <c r="TML4" s="265"/>
      <c r="TMM4" s="265"/>
      <c r="TMN4" s="265"/>
      <c r="TMO4" s="265"/>
      <c r="TMP4" s="265"/>
      <c r="TMQ4" s="265"/>
      <c r="TMR4" s="265"/>
      <c r="TMS4" s="265"/>
      <c r="TMT4" s="265"/>
      <c r="TMU4" s="265"/>
      <c r="TMV4" s="265"/>
      <c r="TMW4" s="265"/>
      <c r="TMX4" s="265"/>
      <c r="TMY4" s="265"/>
      <c r="TMZ4" s="265"/>
      <c r="TNA4" s="265"/>
      <c r="TNB4" s="265"/>
      <c r="TNC4" s="265"/>
      <c r="TND4" s="265"/>
      <c r="TNE4" s="265"/>
      <c r="TNF4" s="265"/>
      <c r="TNG4" s="265"/>
      <c r="TNH4" s="265"/>
      <c r="TNI4" s="265"/>
      <c r="TNJ4" s="265"/>
      <c r="TNK4" s="265"/>
      <c r="TNL4" s="265"/>
      <c r="TNM4" s="265"/>
      <c r="TNN4" s="265"/>
      <c r="TNO4" s="265"/>
      <c r="TNP4" s="265"/>
      <c r="TNQ4" s="265"/>
      <c r="TNR4" s="265"/>
      <c r="TNS4" s="265"/>
      <c r="TNT4" s="265"/>
      <c r="TNU4" s="265"/>
      <c r="TNV4" s="265"/>
      <c r="TNW4" s="265"/>
      <c r="TNX4" s="265"/>
      <c r="TNY4" s="265"/>
      <c r="TNZ4" s="265"/>
      <c r="TOA4" s="265"/>
      <c r="TOB4" s="265"/>
      <c r="TOC4" s="265"/>
      <c r="TOD4" s="265"/>
      <c r="TOE4" s="265"/>
      <c r="TOF4" s="265"/>
      <c r="TOG4" s="265"/>
      <c r="TOH4" s="265"/>
      <c r="TOI4" s="265"/>
      <c r="TOJ4" s="265"/>
      <c r="TOK4" s="265"/>
      <c r="TOL4" s="265"/>
      <c r="TOM4" s="265"/>
      <c r="TON4" s="265"/>
      <c r="TOO4" s="265"/>
      <c r="TOP4" s="265"/>
      <c r="TOQ4" s="265"/>
      <c r="TOR4" s="265"/>
      <c r="TOS4" s="265"/>
      <c r="TOT4" s="265"/>
      <c r="TOU4" s="265"/>
      <c r="TOV4" s="265"/>
      <c r="TOW4" s="265"/>
      <c r="TOX4" s="265"/>
      <c r="TOY4" s="265"/>
      <c r="TOZ4" s="265"/>
      <c r="TPA4" s="265"/>
      <c r="TPB4" s="265"/>
      <c r="TPC4" s="265"/>
      <c r="TPD4" s="265"/>
      <c r="TPE4" s="265"/>
      <c r="TPF4" s="265"/>
      <c r="TPG4" s="265"/>
      <c r="TPH4" s="265"/>
      <c r="TPI4" s="265"/>
      <c r="TPJ4" s="265"/>
      <c r="TPK4" s="265"/>
      <c r="TPL4" s="265"/>
      <c r="TPM4" s="265"/>
      <c r="TPN4" s="265"/>
      <c r="TPO4" s="265"/>
      <c r="TPP4" s="265"/>
      <c r="TPQ4" s="265"/>
      <c r="TPR4" s="265"/>
      <c r="TPS4" s="265"/>
      <c r="TPT4" s="265"/>
      <c r="TPU4" s="265"/>
      <c r="TPV4" s="265"/>
      <c r="TPW4" s="265"/>
      <c r="TPX4" s="265"/>
      <c r="TPY4" s="265"/>
      <c r="TPZ4" s="265"/>
      <c r="TQA4" s="265"/>
      <c r="TQB4" s="265"/>
      <c r="TQC4" s="265"/>
      <c r="TQD4" s="265"/>
      <c r="TQE4" s="265"/>
      <c r="TQF4" s="265"/>
      <c r="TQG4" s="265"/>
      <c r="TQH4" s="265"/>
      <c r="TQI4" s="265"/>
      <c r="TQJ4" s="265"/>
      <c r="TQK4" s="265"/>
      <c r="TQL4" s="265"/>
      <c r="TQM4" s="265"/>
      <c r="TQN4" s="265"/>
      <c r="TQO4" s="265"/>
      <c r="TQP4" s="265"/>
      <c r="TQQ4" s="265"/>
      <c r="TQR4" s="265"/>
      <c r="TQS4" s="265"/>
      <c r="TQT4" s="265"/>
      <c r="TQU4" s="265"/>
      <c r="TQV4" s="265"/>
      <c r="TQW4" s="265"/>
      <c r="TQX4" s="265"/>
      <c r="TQY4" s="265"/>
      <c r="TQZ4" s="265"/>
      <c r="TRA4" s="265"/>
      <c r="TRB4" s="265"/>
      <c r="TRC4" s="265"/>
      <c r="TRD4" s="265"/>
      <c r="TRE4" s="265"/>
      <c r="TRF4" s="265"/>
      <c r="TRG4" s="265"/>
      <c r="TRH4" s="265"/>
      <c r="TRI4" s="265"/>
      <c r="TRJ4" s="265"/>
      <c r="TRK4" s="265"/>
      <c r="TRL4" s="265"/>
      <c r="TRM4" s="265"/>
      <c r="TRN4" s="265"/>
      <c r="TRO4" s="265"/>
      <c r="TRP4" s="265"/>
      <c r="TRQ4" s="265"/>
      <c r="TRR4" s="265"/>
      <c r="TRS4" s="265"/>
      <c r="TRT4" s="265"/>
      <c r="TRU4" s="265"/>
      <c r="TRV4" s="265"/>
      <c r="TRW4" s="265"/>
      <c r="TRX4" s="265"/>
      <c r="TRY4" s="265"/>
      <c r="TRZ4" s="265"/>
      <c r="TSA4" s="265"/>
      <c r="TSB4" s="265"/>
      <c r="TSC4" s="265"/>
      <c r="TSD4" s="265"/>
      <c r="TSE4" s="265"/>
      <c r="TSF4" s="265"/>
      <c r="TSG4" s="265"/>
      <c r="TSH4" s="265"/>
      <c r="TSI4" s="265"/>
      <c r="TSJ4" s="265"/>
      <c r="TSK4" s="265"/>
      <c r="TSL4" s="265"/>
      <c r="TSM4" s="265"/>
      <c r="TSN4" s="265"/>
      <c r="TSO4" s="265"/>
      <c r="TSP4" s="265"/>
      <c r="TSQ4" s="265"/>
      <c r="TSR4" s="265"/>
      <c r="TSS4" s="265"/>
      <c r="TST4" s="265"/>
      <c r="TSU4" s="265"/>
      <c r="TSV4" s="265"/>
      <c r="TSW4" s="265"/>
      <c r="TSX4" s="265"/>
      <c r="TSY4" s="265"/>
      <c r="TSZ4" s="265"/>
      <c r="TTA4" s="265"/>
      <c r="TTB4" s="265"/>
      <c r="TTC4" s="265"/>
      <c r="TTD4" s="265"/>
      <c r="TTE4" s="265"/>
      <c r="TTF4" s="265"/>
      <c r="TTG4" s="265"/>
      <c r="TTH4" s="265"/>
      <c r="TTI4" s="265"/>
      <c r="TTJ4" s="265"/>
      <c r="TTK4" s="265"/>
      <c r="TTL4" s="265"/>
      <c r="TTM4" s="265"/>
      <c r="TTN4" s="265"/>
      <c r="TTO4" s="265"/>
      <c r="TTP4" s="265"/>
      <c r="TTQ4" s="265"/>
      <c r="TTR4" s="265"/>
      <c r="TTS4" s="265"/>
      <c r="TTT4" s="265"/>
      <c r="TTU4" s="265"/>
      <c r="TTV4" s="265"/>
      <c r="TTW4" s="265"/>
      <c r="TTX4" s="265"/>
      <c r="TTY4" s="265"/>
      <c r="TTZ4" s="265"/>
      <c r="TUA4" s="265"/>
      <c r="TUB4" s="265"/>
      <c r="TUC4" s="265"/>
      <c r="TUD4" s="265"/>
      <c r="TUE4" s="265"/>
      <c r="TUF4" s="265"/>
      <c r="TUG4" s="265"/>
      <c r="TUH4" s="265"/>
      <c r="TUI4" s="265"/>
      <c r="TUJ4" s="265"/>
      <c r="TUK4" s="265"/>
      <c r="TUL4" s="265"/>
      <c r="TUM4" s="265"/>
      <c r="TUN4" s="265"/>
      <c r="TUO4" s="265"/>
      <c r="TUP4" s="265"/>
      <c r="TUQ4" s="265"/>
      <c r="TUR4" s="265"/>
      <c r="TUS4" s="265"/>
      <c r="TUT4" s="265"/>
      <c r="TUU4" s="265"/>
      <c r="TUV4" s="265"/>
      <c r="TUW4" s="265"/>
      <c r="TUX4" s="265"/>
      <c r="TUY4" s="265"/>
      <c r="TUZ4" s="265"/>
      <c r="TVA4" s="265"/>
      <c r="TVB4" s="265"/>
      <c r="TVC4" s="265"/>
      <c r="TVD4" s="265"/>
      <c r="TVE4" s="265"/>
      <c r="TVF4" s="265"/>
      <c r="TVG4" s="265"/>
      <c r="TVH4" s="265"/>
      <c r="TVI4" s="265"/>
      <c r="TVJ4" s="265"/>
      <c r="TVK4" s="265"/>
      <c r="TVL4" s="265"/>
      <c r="TVM4" s="265"/>
      <c r="TVN4" s="265"/>
      <c r="TVO4" s="265"/>
      <c r="TVP4" s="265"/>
      <c r="TVQ4" s="265"/>
      <c r="TVR4" s="265"/>
      <c r="TVS4" s="265"/>
      <c r="TVT4" s="265"/>
      <c r="TVU4" s="265"/>
      <c r="TVV4" s="265"/>
      <c r="TVW4" s="265"/>
      <c r="TVX4" s="265"/>
      <c r="TVY4" s="265"/>
      <c r="TVZ4" s="265"/>
      <c r="TWA4" s="265"/>
      <c r="TWB4" s="265"/>
      <c r="TWC4" s="265"/>
      <c r="TWD4" s="265"/>
      <c r="TWE4" s="265"/>
      <c r="TWF4" s="265"/>
      <c r="TWG4" s="265"/>
      <c r="TWH4" s="265"/>
      <c r="TWI4" s="265"/>
      <c r="TWJ4" s="265"/>
      <c r="TWK4" s="265"/>
      <c r="TWL4" s="265"/>
      <c r="TWM4" s="265"/>
      <c r="TWN4" s="265"/>
      <c r="TWO4" s="265"/>
      <c r="TWP4" s="265"/>
      <c r="TWQ4" s="265"/>
      <c r="TWR4" s="265"/>
      <c r="TWS4" s="265"/>
      <c r="TWT4" s="265"/>
      <c r="TWU4" s="265"/>
      <c r="TWV4" s="265"/>
      <c r="TWW4" s="265"/>
      <c r="TWX4" s="265"/>
      <c r="TWY4" s="265"/>
      <c r="TWZ4" s="265"/>
      <c r="TXA4" s="265"/>
      <c r="TXB4" s="265"/>
      <c r="TXC4" s="265"/>
      <c r="TXD4" s="265"/>
      <c r="TXE4" s="265"/>
      <c r="TXF4" s="265"/>
      <c r="TXG4" s="265"/>
      <c r="TXH4" s="265"/>
      <c r="TXI4" s="265"/>
      <c r="TXJ4" s="265"/>
      <c r="TXK4" s="265"/>
      <c r="TXL4" s="265"/>
      <c r="TXM4" s="265"/>
      <c r="TXN4" s="265"/>
      <c r="TXO4" s="265"/>
      <c r="TXP4" s="265"/>
      <c r="TXQ4" s="265"/>
      <c r="TXR4" s="265"/>
      <c r="TXS4" s="265"/>
      <c r="TXT4" s="265"/>
      <c r="TXU4" s="265"/>
      <c r="TXV4" s="265"/>
      <c r="TXW4" s="265"/>
      <c r="TXX4" s="265"/>
      <c r="TXY4" s="265"/>
      <c r="TXZ4" s="265"/>
      <c r="TYA4" s="265"/>
      <c r="TYB4" s="265"/>
      <c r="TYC4" s="265"/>
      <c r="TYD4" s="265"/>
      <c r="TYE4" s="265"/>
      <c r="TYF4" s="265"/>
      <c r="TYG4" s="265"/>
      <c r="TYH4" s="265"/>
      <c r="TYI4" s="265"/>
      <c r="TYJ4" s="265"/>
      <c r="TYK4" s="265"/>
      <c r="TYL4" s="265"/>
      <c r="TYM4" s="265"/>
      <c r="TYN4" s="265"/>
      <c r="TYO4" s="265"/>
      <c r="TYP4" s="265"/>
      <c r="TYQ4" s="265"/>
      <c r="TYR4" s="265"/>
      <c r="TYS4" s="265"/>
      <c r="TYT4" s="265"/>
      <c r="TYU4" s="265"/>
      <c r="TYV4" s="265"/>
      <c r="TYW4" s="265"/>
      <c r="TYX4" s="265"/>
      <c r="TYY4" s="265"/>
      <c r="TYZ4" s="265"/>
      <c r="TZA4" s="265"/>
      <c r="TZB4" s="265"/>
      <c r="TZC4" s="265"/>
      <c r="TZD4" s="265"/>
      <c r="TZE4" s="265"/>
      <c r="TZF4" s="265"/>
      <c r="TZG4" s="265"/>
      <c r="TZH4" s="265"/>
      <c r="TZI4" s="265"/>
      <c r="TZJ4" s="265"/>
      <c r="TZK4" s="265"/>
      <c r="TZL4" s="265"/>
      <c r="TZM4" s="265"/>
      <c r="TZN4" s="265"/>
      <c r="TZO4" s="265"/>
      <c r="TZP4" s="265"/>
      <c r="TZQ4" s="265"/>
      <c r="TZR4" s="265"/>
      <c r="TZS4" s="265"/>
      <c r="TZT4" s="265"/>
      <c r="TZU4" s="265"/>
      <c r="TZV4" s="265"/>
      <c r="TZW4" s="265"/>
      <c r="TZX4" s="265"/>
      <c r="TZY4" s="265"/>
      <c r="TZZ4" s="265"/>
      <c r="UAA4" s="265"/>
      <c r="UAB4" s="265"/>
      <c r="UAC4" s="265"/>
      <c r="UAD4" s="265"/>
      <c r="UAE4" s="265"/>
      <c r="UAF4" s="265"/>
      <c r="UAG4" s="265"/>
      <c r="UAH4" s="265"/>
      <c r="UAI4" s="265"/>
      <c r="UAJ4" s="265"/>
      <c r="UAK4" s="265"/>
      <c r="UAL4" s="265"/>
      <c r="UAM4" s="265"/>
      <c r="UAN4" s="265"/>
      <c r="UAO4" s="265"/>
      <c r="UAP4" s="265"/>
      <c r="UAQ4" s="265"/>
      <c r="UAR4" s="265"/>
      <c r="UAS4" s="265"/>
      <c r="UAT4" s="265"/>
      <c r="UAU4" s="265"/>
      <c r="UAV4" s="265"/>
      <c r="UAW4" s="265"/>
      <c r="UAX4" s="265"/>
      <c r="UAY4" s="265"/>
      <c r="UAZ4" s="265"/>
      <c r="UBA4" s="265"/>
      <c r="UBB4" s="265"/>
      <c r="UBC4" s="265"/>
      <c r="UBD4" s="265"/>
      <c r="UBE4" s="265"/>
      <c r="UBF4" s="265"/>
      <c r="UBG4" s="265"/>
      <c r="UBH4" s="265"/>
      <c r="UBI4" s="265"/>
      <c r="UBJ4" s="265"/>
      <c r="UBK4" s="265"/>
      <c r="UBL4" s="265"/>
      <c r="UBM4" s="265"/>
      <c r="UBN4" s="265"/>
      <c r="UBO4" s="265"/>
      <c r="UBP4" s="265"/>
      <c r="UBQ4" s="265"/>
      <c r="UBR4" s="265"/>
      <c r="UBS4" s="265"/>
      <c r="UBT4" s="265"/>
      <c r="UBU4" s="265"/>
      <c r="UBV4" s="265"/>
      <c r="UBW4" s="265"/>
      <c r="UBX4" s="265"/>
      <c r="UBY4" s="265"/>
      <c r="UBZ4" s="265"/>
      <c r="UCA4" s="265"/>
      <c r="UCB4" s="265"/>
      <c r="UCC4" s="265"/>
      <c r="UCD4" s="265"/>
      <c r="UCE4" s="265"/>
      <c r="UCF4" s="265"/>
      <c r="UCG4" s="265"/>
      <c r="UCH4" s="265"/>
      <c r="UCI4" s="265"/>
      <c r="UCJ4" s="265"/>
      <c r="UCK4" s="265"/>
      <c r="UCL4" s="265"/>
      <c r="UCM4" s="265"/>
      <c r="UCN4" s="265"/>
      <c r="UCO4" s="265"/>
      <c r="UCP4" s="265"/>
      <c r="UCQ4" s="265"/>
      <c r="UCR4" s="265"/>
      <c r="UCS4" s="265"/>
      <c r="UCT4" s="265"/>
      <c r="UCU4" s="265"/>
      <c r="UCV4" s="265"/>
      <c r="UCW4" s="265"/>
      <c r="UCX4" s="265"/>
      <c r="UCY4" s="265"/>
      <c r="UCZ4" s="265"/>
      <c r="UDA4" s="265"/>
      <c r="UDB4" s="265"/>
      <c r="UDC4" s="265"/>
      <c r="UDD4" s="265"/>
      <c r="UDE4" s="265"/>
      <c r="UDF4" s="265"/>
      <c r="UDG4" s="265"/>
      <c r="UDH4" s="265"/>
      <c r="UDI4" s="265"/>
      <c r="UDJ4" s="265"/>
      <c r="UDK4" s="265"/>
      <c r="UDL4" s="265"/>
      <c r="UDM4" s="265"/>
      <c r="UDN4" s="265"/>
      <c r="UDO4" s="265"/>
      <c r="UDP4" s="265"/>
      <c r="UDQ4" s="265"/>
      <c r="UDR4" s="265"/>
      <c r="UDS4" s="265"/>
      <c r="UDT4" s="265"/>
      <c r="UDU4" s="265"/>
      <c r="UDV4" s="265"/>
      <c r="UDW4" s="265"/>
      <c r="UDX4" s="265"/>
      <c r="UDY4" s="265"/>
      <c r="UDZ4" s="265"/>
      <c r="UEA4" s="265"/>
      <c r="UEB4" s="265"/>
      <c r="UEC4" s="265"/>
      <c r="UED4" s="265"/>
      <c r="UEE4" s="265"/>
      <c r="UEF4" s="265"/>
      <c r="UEG4" s="265"/>
      <c r="UEH4" s="265"/>
      <c r="UEI4" s="265"/>
      <c r="UEJ4" s="265"/>
      <c r="UEK4" s="265"/>
      <c r="UEL4" s="265"/>
      <c r="UEM4" s="265"/>
      <c r="UEN4" s="265"/>
      <c r="UEO4" s="265"/>
      <c r="UEP4" s="265"/>
      <c r="UEQ4" s="265"/>
      <c r="UER4" s="265"/>
      <c r="UES4" s="265"/>
      <c r="UET4" s="265"/>
      <c r="UEU4" s="265"/>
      <c r="UEV4" s="265"/>
      <c r="UEW4" s="265"/>
      <c r="UEX4" s="265"/>
      <c r="UEY4" s="265"/>
      <c r="UEZ4" s="265"/>
      <c r="UFA4" s="265"/>
      <c r="UFB4" s="265"/>
      <c r="UFC4" s="265"/>
      <c r="UFD4" s="265"/>
      <c r="UFE4" s="265"/>
      <c r="UFF4" s="265"/>
      <c r="UFG4" s="265"/>
      <c r="UFH4" s="265"/>
      <c r="UFI4" s="265"/>
      <c r="UFJ4" s="265"/>
      <c r="UFK4" s="265"/>
      <c r="UFL4" s="265"/>
      <c r="UFM4" s="265"/>
      <c r="UFN4" s="265"/>
      <c r="UFO4" s="265"/>
      <c r="UFP4" s="265"/>
      <c r="UFQ4" s="265"/>
      <c r="UFR4" s="265"/>
      <c r="UFS4" s="265"/>
      <c r="UFT4" s="265"/>
      <c r="UFU4" s="265"/>
      <c r="UFV4" s="265"/>
      <c r="UFW4" s="265"/>
      <c r="UFX4" s="265"/>
      <c r="UFY4" s="265"/>
      <c r="UFZ4" s="265"/>
      <c r="UGA4" s="265"/>
      <c r="UGB4" s="265"/>
      <c r="UGC4" s="265"/>
      <c r="UGD4" s="265"/>
      <c r="UGE4" s="265"/>
      <c r="UGF4" s="265"/>
      <c r="UGG4" s="265"/>
      <c r="UGH4" s="265"/>
      <c r="UGI4" s="265"/>
      <c r="UGJ4" s="265"/>
      <c r="UGK4" s="265"/>
      <c r="UGL4" s="265"/>
      <c r="UGM4" s="265"/>
      <c r="UGN4" s="265"/>
      <c r="UGO4" s="265"/>
      <c r="UGP4" s="265"/>
      <c r="UGQ4" s="265"/>
      <c r="UGR4" s="265"/>
      <c r="UGS4" s="265"/>
      <c r="UGT4" s="265"/>
      <c r="UGU4" s="265"/>
      <c r="UGV4" s="265"/>
      <c r="UGW4" s="265"/>
      <c r="UGX4" s="265"/>
      <c r="UGY4" s="265"/>
      <c r="UGZ4" s="265"/>
      <c r="UHA4" s="265"/>
      <c r="UHB4" s="265"/>
      <c r="UHC4" s="265"/>
      <c r="UHD4" s="265"/>
      <c r="UHE4" s="265"/>
      <c r="UHF4" s="265"/>
      <c r="UHG4" s="265"/>
      <c r="UHH4" s="265"/>
      <c r="UHI4" s="265"/>
      <c r="UHJ4" s="265"/>
      <c r="UHK4" s="265"/>
      <c r="UHL4" s="265"/>
      <c r="UHM4" s="265"/>
      <c r="UHN4" s="265"/>
      <c r="UHO4" s="265"/>
      <c r="UHP4" s="265"/>
      <c r="UHQ4" s="265"/>
      <c r="UHR4" s="265"/>
      <c r="UHS4" s="265"/>
      <c r="UHT4" s="265"/>
      <c r="UHU4" s="265"/>
      <c r="UHV4" s="265"/>
      <c r="UHW4" s="265"/>
      <c r="UHX4" s="265"/>
      <c r="UHY4" s="265"/>
      <c r="UHZ4" s="265"/>
      <c r="UIA4" s="265"/>
      <c r="UIB4" s="265"/>
      <c r="UIC4" s="265"/>
      <c r="UID4" s="265"/>
      <c r="UIE4" s="265"/>
      <c r="UIF4" s="265"/>
      <c r="UIG4" s="265"/>
      <c r="UIH4" s="265"/>
      <c r="UII4" s="265"/>
      <c r="UIJ4" s="265"/>
      <c r="UIK4" s="265"/>
      <c r="UIL4" s="265"/>
      <c r="UIM4" s="265"/>
      <c r="UIN4" s="265"/>
      <c r="UIO4" s="265"/>
      <c r="UIP4" s="265"/>
      <c r="UIQ4" s="265"/>
      <c r="UIR4" s="265"/>
      <c r="UIS4" s="265"/>
      <c r="UIT4" s="265"/>
      <c r="UIU4" s="265"/>
      <c r="UIV4" s="265"/>
      <c r="UIW4" s="265"/>
      <c r="UIX4" s="265"/>
      <c r="UIY4" s="265"/>
      <c r="UIZ4" s="265"/>
      <c r="UJA4" s="265"/>
      <c r="UJB4" s="265"/>
      <c r="UJC4" s="265"/>
      <c r="UJD4" s="265"/>
      <c r="UJE4" s="265"/>
      <c r="UJF4" s="265"/>
      <c r="UJG4" s="265"/>
      <c r="UJH4" s="265"/>
      <c r="UJI4" s="265"/>
      <c r="UJJ4" s="265"/>
      <c r="UJK4" s="265"/>
      <c r="UJL4" s="265"/>
      <c r="UJM4" s="265"/>
      <c r="UJN4" s="265"/>
      <c r="UJO4" s="265"/>
      <c r="UJP4" s="265"/>
      <c r="UJQ4" s="265"/>
      <c r="UJR4" s="265"/>
      <c r="UJS4" s="265"/>
      <c r="UJT4" s="265"/>
      <c r="UJU4" s="265"/>
      <c r="UJV4" s="265"/>
      <c r="UJW4" s="265"/>
      <c r="UJX4" s="265"/>
      <c r="UJY4" s="265"/>
      <c r="UJZ4" s="265"/>
      <c r="UKA4" s="265"/>
      <c r="UKB4" s="265"/>
      <c r="UKC4" s="265"/>
      <c r="UKD4" s="265"/>
      <c r="UKE4" s="265"/>
      <c r="UKF4" s="265"/>
      <c r="UKG4" s="265"/>
      <c r="UKH4" s="265"/>
      <c r="UKI4" s="265"/>
      <c r="UKJ4" s="265"/>
      <c r="UKK4" s="265"/>
      <c r="UKL4" s="265"/>
      <c r="UKM4" s="265"/>
      <c r="UKN4" s="265"/>
      <c r="UKO4" s="265"/>
      <c r="UKP4" s="265"/>
      <c r="UKQ4" s="265"/>
      <c r="UKR4" s="265"/>
      <c r="UKS4" s="265"/>
      <c r="UKT4" s="265"/>
      <c r="UKU4" s="265"/>
      <c r="UKV4" s="265"/>
      <c r="UKW4" s="265"/>
      <c r="UKX4" s="265"/>
      <c r="UKY4" s="265"/>
      <c r="UKZ4" s="265"/>
      <c r="ULA4" s="265"/>
      <c r="ULB4" s="265"/>
      <c r="ULC4" s="265"/>
      <c r="ULD4" s="265"/>
      <c r="ULE4" s="265"/>
      <c r="ULF4" s="265"/>
      <c r="ULG4" s="265"/>
      <c r="ULH4" s="265"/>
      <c r="ULI4" s="265"/>
      <c r="ULJ4" s="265"/>
      <c r="ULK4" s="265"/>
      <c r="ULL4" s="265"/>
      <c r="ULM4" s="265"/>
      <c r="ULN4" s="265"/>
      <c r="ULO4" s="265"/>
      <c r="ULP4" s="265"/>
      <c r="ULQ4" s="265"/>
      <c r="ULR4" s="265"/>
      <c r="ULS4" s="265"/>
      <c r="ULT4" s="265"/>
      <c r="ULU4" s="265"/>
      <c r="ULV4" s="265"/>
      <c r="ULW4" s="265"/>
      <c r="ULX4" s="265"/>
      <c r="ULY4" s="265"/>
      <c r="ULZ4" s="265"/>
      <c r="UMA4" s="265"/>
      <c r="UMB4" s="265"/>
      <c r="UMC4" s="265"/>
      <c r="UMD4" s="265"/>
      <c r="UME4" s="265"/>
      <c r="UMF4" s="265"/>
      <c r="UMG4" s="265"/>
      <c r="UMH4" s="265"/>
      <c r="UMI4" s="265"/>
      <c r="UMJ4" s="265"/>
      <c r="UMK4" s="265"/>
      <c r="UML4" s="265"/>
      <c r="UMM4" s="265"/>
      <c r="UMN4" s="265"/>
      <c r="UMO4" s="265"/>
      <c r="UMP4" s="265"/>
      <c r="UMQ4" s="265"/>
      <c r="UMR4" s="265"/>
      <c r="UMS4" s="265"/>
      <c r="UMT4" s="265"/>
      <c r="UMU4" s="265"/>
      <c r="UMV4" s="265"/>
      <c r="UMW4" s="265"/>
      <c r="UMX4" s="265"/>
      <c r="UMY4" s="265"/>
      <c r="UMZ4" s="265"/>
      <c r="UNA4" s="265"/>
      <c r="UNB4" s="265"/>
      <c r="UNC4" s="265"/>
      <c r="UND4" s="265"/>
      <c r="UNE4" s="265"/>
      <c r="UNF4" s="265"/>
      <c r="UNG4" s="265"/>
      <c r="UNH4" s="265"/>
      <c r="UNI4" s="265"/>
      <c r="UNJ4" s="265"/>
      <c r="UNK4" s="265"/>
      <c r="UNL4" s="265"/>
      <c r="UNM4" s="265"/>
      <c r="UNN4" s="265"/>
      <c r="UNO4" s="265"/>
      <c r="UNP4" s="265"/>
      <c r="UNQ4" s="265"/>
      <c r="UNR4" s="265"/>
      <c r="UNS4" s="265"/>
      <c r="UNT4" s="265"/>
      <c r="UNU4" s="265"/>
      <c r="UNV4" s="265"/>
      <c r="UNW4" s="265"/>
      <c r="UNX4" s="265"/>
      <c r="UNY4" s="265"/>
      <c r="UNZ4" s="265"/>
      <c r="UOA4" s="265"/>
      <c r="UOB4" s="265"/>
      <c r="UOC4" s="265"/>
      <c r="UOD4" s="265"/>
      <c r="UOE4" s="265"/>
      <c r="UOF4" s="265"/>
      <c r="UOG4" s="265"/>
      <c r="UOH4" s="265"/>
      <c r="UOI4" s="265"/>
      <c r="UOJ4" s="265"/>
      <c r="UOK4" s="265"/>
      <c r="UOL4" s="265"/>
      <c r="UOM4" s="265"/>
      <c r="UON4" s="265"/>
      <c r="UOO4" s="265"/>
      <c r="UOP4" s="265"/>
      <c r="UOQ4" s="265"/>
      <c r="UOR4" s="265"/>
      <c r="UOS4" s="265"/>
      <c r="UOT4" s="265"/>
      <c r="UOU4" s="265"/>
      <c r="UOV4" s="265"/>
      <c r="UOW4" s="265"/>
      <c r="UOX4" s="265"/>
      <c r="UOY4" s="265"/>
      <c r="UOZ4" s="265"/>
      <c r="UPA4" s="265"/>
      <c r="UPB4" s="265"/>
      <c r="UPC4" s="265"/>
      <c r="UPD4" s="265"/>
      <c r="UPE4" s="265"/>
      <c r="UPF4" s="265"/>
      <c r="UPG4" s="265"/>
      <c r="UPH4" s="265"/>
      <c r="UPI4" s="265"/>
      <c r="UPJ4" s="265"/>
      <c r="UPK4" s="265"/>
      <c r="UPL4" s="265"/>
      <c r="UPM4" s="265"/>
      <c r="UPN4" s="265"/>
      <c r="UPO4" s="265"/>
      <c r="UPP4" s="265"/>
      <c r="UPQ4" s="265"/>
      <c r="UPR4" s="265"/>
      <c r="UPS4" s="265"/>
      <c r="UPT4" s="265"/>
      <c r="UPU4" s="265"/>
      <c r="UPV4" s="265"/>
      <c r="UPW4" s="265"/>
      <c r="UPX4" s="265"/>
      <c r="UPY4" s="265"/>
      <c r="UPZ4" s="265"/>
      <c r="UQA4" s="265"/>
      <c r="UQB4" s="265"/>
      <c r="UQC4" s="265"/>
      <c r="UQD4" s="265"/>
      <c r="UQE4" s="265"/>
      <c r="UQF4" s="265"/>
      <c r="UQG4" s="265"/>
      <c r="UQH4" s="265"/>
      <c r="UQI4" s="265"/>
      <c r="UQJ4" s="265"/>
      <c r="UQK4" s="265"/>
      <c r="UQL4" s="265"/>
      <c r="UQM4" s="265"/>
      <c r="UQN4" s="265"/>
      <c r="UQO4" s="265"/>
      <c r="UQP4" s="265"/>
      <c r="UQQ4" s="265"/>
      <c r="UQR4" s="265"/>
      <c r="UQS4" s="265"/>
      <c r="UQT4" s="265"/>
      <c r="UQU4" s="265"/>
      <c r="UQV4" s="265"/>
      <c r="UQW4" s="265"/>
      <c r="UQX4" s="265"/>
      <c r="UQY4" s="265"/>
      <c r="UQZ4" s="265"/>
      <c r="URA4" s="265"/>
      <c r="URB4" s="265"/>
      <c r="URC4" s="265"/>
      <c r="URD4" s="265"/>
      <c r="URE4" s="265"/>
      <c r="URF4" s="265"/>
      <c r="URG4" s="265"/>
      <c r="URH4" s="265"/>
      <c r="URI4" s="265"/>
      <c r="URJ4" s="265"/>
      <c r="URK4" s="265"/>
      <c r="URL4" s="265"/>
      <c r="URM4" s="265"/>
      <c r="URN4" s="265"/>
      <c r="URO4" s="265"/>
      <c r="URP4" s="265"/>
      <c r="URQ4" s="265"/>
      <c r="URR4" s="265"/>
      <c r="URS4" s="265"/>
      <c r="URT4" s="265"/>
      <c r="URU4" s="265"/>
      <c r="URV4" s="265"/>
      <c r="URW4" s="265"/>
      <c r="URX4" s="265"/>
      <c r="URY4" s="265"/>
      <c r="URZ4" s="265"/>
      <c r="USA4" s="265"/>
      <c r="USB4" s="265"/>
      <c r="USC4" s="265"/>
      <c r="USD4" s="265"/>
      <c r="USE4" s="265"/>
      <c r="USF4" s="265"/>
      <c r="USG4" s="265"/>
      <c r="USH4" s="265"/>
      <c r="USI4" s="265"/>
      <c r="USJ4" s="265"/>
      <c r="USK4" s="265"/>
      <c r="USL4" s="265"/>
      <c r="USM4" s="265"/>
      <c r="USN4" s="265"/>
      <c r="USO4" s="265"/>
      <c r="USP4" s="265"/>
      <c r="USQ4" s="265"/>
      <c r="USR4" s="265"/>
      <c r="USS4" s="265"/>
      <c r="UST4" s="265"/>
      <c r="USU4" s="265"/>
      <c r="USV4" s="265"/>
      <c r="USW4" s="265"/>
      <c r="USX4" s="265"/>
      <c r="USY4" s="265"/>
      <c r="USZ4" s="265"/>
      <c r="UTA4" s="265"/>
      <c r="UTB4" s="265"/>
      <c r="UTC4" s="265"/>
      <c r="UTD4" s="265"/>
      <c r="UTE4" s="265"/>
      <c r="UTF4" s="265"/>
      <c r="UTG4" s="265"/>
      <c r="UTH4" s="265"/>
      <c r="UTI4" s="265"/>
      <c r="UTJ4" s="265"/>
      <c r="UTK4" s="265"/>
      <c r="UTL4" s="265"/>
      <c r="UTM4" s="265"/>
      <c r="UTN4" s="265"/>
      <c r="UTO4" s="265"/>
      <c r="UTP4" s="265"/>
      <c r="UTQ4" s="265"/>
      <c r="UTR4" s="265"/>
      <c r="UTS4" s="265"/>
      <c r="UTT4" s="265"/>
      <c r="UTU4" s="265"/>
      <c r="UTV4" s="265"/>
      <c r="UTW4" s="265"/>
      <c r="UTX4" s="265"/>
      <c r="UTY4" s="265"/>
      <c r="UTZ4" s="265"/>
      <c r="UUA4" s="265"/>
      <c r="UUB4" s="265"/>
      <c r="UUC4" s="265"/>
      <c r="UUD4" s="265"/>
      <c r="UUE4" s="265"/>
      <c r="UUF4" s="265"/>
      <c r="UUG4" s="265"/>
      <c r="UUH4" s="265"/>
      <c r="UUI4" s="265"/>
      <c r="UUJ4" s="265"/>
      <c r="UUK4" s="265"/>
      <c r="UUL4" s="265"/>
      <c r="UUM4" s="265"/>
      <c r="UUN4" s="265"/>
      <c r="UUO4" s="265"/>
      <c r="UUP4" s="265"/>
      <c r="UUQ4" s="265"/>
      <c r="UUR4" s="265"/>
      <c r="UUS4" s="265"/>
      <c r="UUT4" s="265"/>
      <c r="UUU4" s="265"/>
      <c r="UUV4" s="265"/>
      <c r="UUW4" s="265"/>
      <c r="UUX4" s="265"/>
      <c r="UUY4" s="265"/>
      <c r="UUZ4" s="265"/>
      <c r="UVA4" s="265"/>
      <c r="UVB4" s="265"/>
      <c r="UVC4" s="265"/>
      <c r="UVD4" s="265"/>
      <c r="UVE4" s="265"/>
      <c r="UVF4" s="265"/>
      <c r="UVG4" s="265"/>
      <c r="UVH4" s="265"/>
      <c r="UVI4" s="265"/>
      <c r="UVJ4" s="265"/>
      <c r="UVK4" s="265"/>
      <c r="UVL4" s="265"/>
      <c r="UVM4" s="265"/>
      <c r="UVN4" s="265"/>
      <c r="UVO4" s="265"/>
      <c r="UVP4" s="265"/>
      <c r="UVQ4" s="265"/>
      <c r="UVR4" s="265"/>
      <c r="UVS4" s="265"/>
      <c r="UVT4" s="265"/>
      <c r="UVU4" s="265"/>
      <c r="UVV4" s="265"/>
      <c r="UVW4" s="265"/>
      <c r="UVX4" s="265"/>
      <c r="UVY4" s="265"/>
      <c r="UVZ4" s="265"/>
      <c r="UWA4" s="265"/>
      <c r="UWB4" s="265"/>
      <c r="UWC4" s="265"/>
      <c r="UWD4" s="265"/>
      <c r="UWE4" s="265"/>
      <c r="UWF4" s="265"/>
      <c r="UWG4" s="265"/>
      <c r="UWH4" s="265"/>
      <c r="UWI4" s="265"/>
      <c r="UWJ4" s="265"/>
      <c r="UWK4" s="265"/>
      <c r="UWL4" s="265"/>
      <c r="UWM4" s="265"/>
      <c r="UWN4" s="265"/>
      <c r="UWO4" s="265"/>
      <c r="UWP4" s="265"/>
      <c r="UWQ4" s="265"/>
      <c r="UWR4" s="265"/>
      <c r="UWS4" s="265"/>
      <c r="UWT4" s="265"/>
      <c r="UWU4" s="265"/>
      <c r="UWV4" s="265"/>
      <c r="UWW4" s="265"/>
      <c r="UWX4" s="265"/>
      <c r="UWY4" s="265"/>
      <c r="UWZ4" s="265"/>
      <c r="UXA4" s="265"/>
      <c r="UXB4" s="265"/>
      <c r="UXC4" s="265"/>
      <c r="UXD4" s="265"/>
      <c r="UXE4" s="265"/>
      <c r="UXF4" s="265"/>
      <c r="UXG4" s="265"/>
      <c r="UXH4" s="265"/>
      <c r="UXI4" s="265"/>
      <c r="UXJ4" s="265"/>
      <c r="UXK4" s="265"/>
      <c r="UXL4" s="265"/>
      <c r="UXM4" s="265"/>
      <c r="UXN4" s="265"/>
      <c r="UXO4" s="265"/>
      <c r="UXP4" s="265"/>
      <c r="UXQ4" s="265"/>
      <c r="UXR4" s="265"/>
      <c r="UXS4" s="265"/>
      <c r="UXT4" s="265"/>
      <c r="UXU4" s="265"/>
      <c r="UXV4" s="265"/>
      <c r="UXW4" s="265"/>
      <c r="UXX4" s="265"/>
      <c r="UXY4" s="265"/>
      <c r="UXZ4" s="265"/>
      <c r="UYA4" s="265"/>
      <c r="UYB4" s="265"/>
      <c r="UYC4" s="265"/>
      <c r="UYD4" s="265"/>
      <c r="UYE4" s="265"/>
      <c r="UYF4" s="265"/>
      <c r="UYG4" s="265"/>
      <c r="UYH4" s="265"/>
      <c r="UYI4" s="265"/>
      <c r="UYJ4" s="265"/>
      <c r="UYK4" s="265"/>
      <c r="UYL4" s="265"/>
      <c r="UYM4" s="265"/>
      <c r="UYN4" s="265"/>
      <c r="UYO4" s="265"/>
      <c r="UYP4" s="265"/>
      <c r="UYQ4" s="265"/>
      <c r="UYR4" s="265"/>
      <c r="UYS4" s="265"/>
      <c r="UYT4" s="265"/>
      <c r="UYU4" s="265"/>
      <c r="UYV4" s="265"/>
      <c r="UYW4" s="265"/>
      <c r="UYX4" s="265"/>
      <c r="UYY4" s="265"/>
      <c r="UYZ4" s="265"/>
      <c r="UZA4" s="265"/>
      <c r="UZB4" s="265"/>
      <c r="UZC4" s="265"/>
      <c r="UZD4" s="265"/>
      <c r="UZE4" s="265"/>
      <c r="UZF4" s="265"/>
      <c r="UZG4" s="265"/>
      <c r="UZH4" s="265"/>
      <c r="UZI4" s="265"/>
      <c r="UZJ4" s="265"/>
      <c r="UZK4" s="265"/>
      <c r="UZL4" s="265"/>
      <c r="UZM4" s="265"/>
      <c r="UZN4" s="265"/>
      <c r="UZO4" s="265"/>
      <c r="UZP4" s="265"/>
      <c r="UZQ4" s="265"/>
      <c r="UZR4" s="265"/>
      <c r="UZS4" s="265"/>
      <c r="UZT4" s="265"/>
      <c r="UZU4" s="265"/>
      <c r="UZV4" s="265"/>
      <c r="UZW4" s="265"/>
      <c r="UZX4" s="265"/>
      <c r="UZY4" s="265"/>
      <c r="UZZ4" s="265"/>
      <c r="VAA4" s="265"/>
      <c r="VAB4" s="265"/>
      <c r="VAC4" s="265"/>
      <c r="VAD4" s="265"/>
      <c r="VAE4" s="265"/>
      <c r="VAF4" s="265"/>
      <c r="VAG4" s="265"/>
      <c r="VAH4" s="265"/>
      <c r="VAI4" s="265"/>
      <c r="VAJ4" s="265"/>
      <c r="VAK4" s="265"/>
      <c r="VAL4" s="265"/>
      <c r="VAM4" s="265"/>
      <c r="VAN4" s="265"/>
      <c r="VAO4" s="265"/>
      <c r="VAP4" s="265"/>
      <c r="VAQ4" s="265"/>
      <c r="VAR4" s="265"/>
      <c r="VAS4" s="265"/>
      <c r="VAT4" s="265"/>
      <c r="VAU4" s="265"/>
      <c r="VAV4" s="265"/>
      <c r="VAW4" s="265"/>
      <c r="VAX4" s="265"/>
      <c r="VAY4" s="265"/>
      <c r="VAZ4" s="265"/>
      <c r="VBA4" s="265"/>
      <c r="VBB4" s="265"/>
      <c r="VBC4" s="265"/>
      <c r="VBD4" s="265"/>
      <c r="VBE4" s="265"/>
      <c r="VBF4" s="265"/>
      <c r="VBG4" s="265"/>
      <c r="VBH4" s="265"/>
      <c r="VBI4" s="265"/>
      <c r="VBJ4" s="265"/>
      <c r="VBK4" s="265"/>
      <c r="VBL4" s="265"/>
      <c r="VBM4" s="265"/>
      <c r="VBN4" s="265"/>
      <c r="VBO4" s="265"/>
      <c r="VBP4" s="265"/>
      <c r="VBQ4" s="265"/>
      <c r="VBR4" s="265"/>
      <c r="VBS4" s="265"/>
      <c r="VBT4" s="265"/>
      <c r="VBU4" s="265"/>
      <c r="VBV4" s="265"/>
      <c r="VBW4" s="265"/>
      <c r="VBX4" s="265"/>
      <c r="VBY4" s="265"/>
      <c r="VBZ4" s="265"/>
      <c r="VCA4" s="265"/>
      <c r="VCB4" s="265"/>
      <c r="VCC4" s="265"/>
      <c r="VCD4" s="265"/>
      <c r="VCE4" s="265"/>
      <c r="VCF4" s="265"/>
      <c r="VCG4" s="265"/>
      <c r="VCH4" s="265"/>
      <c r="VCI4" s="265"/>
      <c r="VCJ4" s="265"/>
      <c r="VCK4" s="265"/>
      <c r="VCL4" s="265"/>
      <c r="VCM4" s="265"/>
      <c r="VCN4" s="265"/>
      <c r="VCO4" s="265"/>
      <c r="VCP4" s="265"/>
      <c r="VCQ4" s="265"/>
      <c r="VCR4" s="265"/>
      <c r="VCS4" s="265"/>
      <c r="VCT4" s="265"/>
      <c r="VCU4" s="265"/>
      <c r="VCV4" s="265"/>
      <c r="VCW4" s="265"/>
      <c r="VCX4" s="265"/>
      <c r="VCY4" s="265"/>
      <c r="VCZ4" s="265"/>
      <c r="VDA4" s="265"/>
      <c r="VDB4" s="265"/>
      <c r="VDC4" s="265"/>
      <c r="VDD4" s="265"/>
      <c r="VDE4" s="265"/>
      <c r="VDF4" s="265"/>
      <c r="VDG4" s="265"/>
      <c r="VDH4" s="265"/>
      <c r="VDI4" s="265"/>
      <c r="VDJ4" s="265"/>
      <c r="VDK4" s="265"/>
      <c r="VDL4" s="265"/>
      <c r="VDM4" s="265"/>
      <c r="VDN4" s="265"/>
      <c r="VDO4" s="265"/>
      <c r="VDP4" s="265"/>
      <c r="VDQ4" s="265"/>
      <c r="VDR4" s="265"/>
      <c r="VDS4" s="265"/>
      <c r="VDT4" s="265"/>
      <c r="VDU4" s="265"/>
      <c r="VDV4" s="265"/>
      <c r="VDW4" s="265"/>
      <c r="VDX4" s="265"/>
      <c r="VDY4" s="265"/>
      <c r="VDZ4" s="265"/>
      <c r="VEA4" s="265"/>
      <c r="VEB4" s="265"/>
      <c r="VEC4" s="265"/>
      <c r="VED4" s="265"/>
      <c r="VEE4" s="265"/>
      <c r="VEF4" s="265"/>
      <c r="VEG4" s="265"/>
      <c r="VEH4" s="265"/>
      <c r="VEI4" s="265"/>
      <c r="VEJ4" s="265"/>
      <c r="VEK4" s="265"/>
      <c r="VEL4" s="265"/>
      <c r="VEM4" s="265"/>
      <c r="VEN4" s="265"/>
      <c r="VEO4" s="265"/>
      <c r="VEP4" s="265"/>
      <c r="VEQ4" s="265"/>
      <c r="VER4" s="265"/>
      <c r="VES4" s="265"/>
      <c r="VET4" s="265"/>
      <c r="VEU4" s="265"/>
      <c r="VEV4" s="265"/>
      <c r="VEW4" s="265"/>
      <c r="VEX4" s="265"/>
      <c r="VEY4" s="265"/>
      <c r="VEZ4" s="265"/>
      <c r="VFA4" s="265"/>
      <c r="VFB4" s="265"/>
      <c r="VFC4" s="265"/>
      <c r="VFD4" s="265"/>
      <c r="VFE4" s="265"/>
      <c r="VFF4" s="265"/>
      <c r="VFG4" s="265"/>
      <c r="VFH4" s="265"/>
      <c r="VFI4" s="265"/>
      <c r="VFJ4" s="265"/>
      <c r="VFK4" s="265"/>
      <c r="VFL4" s="265"/>
      <c r="VFM4" s="265"/>
      <c r="VFN4" s="265"/>
      <c r="VFO4" s="265"/>
      <c r="VFP4" s="265"/>
      <c r="VFQ4" s="265"/>
      <c r="VFR4" s="265"/>
      <c r="VFS4" s="265"/>
      <c r="VFT4" s="265"/>
      <c r="VFU4" s="265"/>
      <c r="VFV4" s="265"/>
      <c r="VFW4" s="265"/>
      <c r="VFX4" s="265"/>
      <c r="VFY4" s="265"/>
      <c r="VFZ4" s="265"/>
      <c r="VGA4" s="265"/>
      <c r="VGB4" s="265"/>
      <c r="VGC4" s="265"/>
      <c r="VGD4" s="265"/>
      <c r="VGE4" s="265"/>
      <c r="VGF4" s="265"/>
      <c r="VGG4" s="265"/>
      <c r="VGH4" s="265"/>
      <c r="VGI4" s="265"/>
      <c r="VGJ4" s="265"/>
      <c r="VGK4" s="265"/>
      <c r="VGL4" s="265"/>
      <c r="VGM4" s="265"/>
      <c r="VGN4" s="265"/>
      <c r="VGO4" s="265"/>
      <c r="VGP4" s="265"/>
      <c r="VGQ4" s="265"/>
      <c r="VGR4" s="265"/>
      <c r="VGS4" s="265"/>
      <c r="VGT4" s="265"/>
      <c r="VGU4" s="265"/>
      <c r="VGV4" s="265"/>
      <c r="VGW4" s="265"/>
      <c r="VGX4" s="265"/>
      <c r="VGY4" s="265"/>
      <c r="VGZ4" s="265"/>
      <c r="VHA4" s="265"/>
      <c r="VHB4" s="265"/>
      <c r="VHC4" s="265"/>
      <c r="VHD4" s="265"/>
      <c r="VHE4" s="265"/>
      <c r="VHF4" s="265"/>
      <c r="VHG4" s="265"/>
      <c r="VHH4" s="265"/>
      <c r="VHI4" s="265"/>
      <c r="VHJ4" s="265"/>
      <c r="VHK4" s="265"/>
      <c r="VHL4" s="265"/>
      <c r="VHM4" s="265"/>
      <c r="VHN4" s="265"/>
      <c r="VHO4" s="265"/>
      <c r="VHP4" s="265"/>
      <c r="VHQ4" s="265"/>
      <c r="VHR4" s="265"/>
      <c r="VHS4" s="265"/>
      <c r="VHT4" s="265"/>
      <c r="VHU4" s="265"/>
      <c r="VHV4" s="265"/>
      <c r="VHW4" s="265"/>
      <c r="VHX4" s="265"/>
      <c r="VHY4" s="265"/>
      <c r="VHZ4" s="265"/>
      <c r="VIA4" s="265"/>
      <c r="VIB4" s="265"/>
      <c r="VIC4" s="265"/>
      <c r="VID4" s="265"/>
      <c r="VIE4" s="265"/>
      <c r="VIF4" s="265"/>
      <c r="VIG4" s="265"/>
      <c r="VIH4" s="265"/>
      <c r="VII4" s="265"/>
      <c r="VIJ4" s="265"/>
      <c r="VIK4" s="265"/>
      <c r="VIL4" s="265"/>
      <c r="VIM4" s="265"/>
      <c r="VIN4" s="265"/>
      <c r="VIO4" s="265"/>
      <c r="VIP4" s="265"/>
      <c r="VIQ4" s="265"/>
      <c r="VIR4" s="265"/>
      <c r="VIS4" s="265"/>
      <c r="VIT4" s="265"/>
      <c r="VIU4" s="265"/>
      <c r="VIV4" s="265"/>
      <c r="VIW4" s="265"/>
      <c r="VIX4" s="265"/>
      <c r="VIY4" s="265"/>
      <c r="VIZ4" s="265"/>
      <c r="VJA4" s="265"/>
      <c r="VJB4" s="265"/>
      <c r="VJC4" s="265"/>
      <c r="VJD4" s="265"/>
      <c r="VJE4" s="265"/>
      <c r="VJF4" s="265"/>
      <c r="VJG4" s="265"/>
      <c r="VJH4" s="265"/>
      <c r="VJI4" s="265"/>
      <c r="VJJ4" s="265"/>
      <c r="VJK4" s="265"/>
      <c r="VJL4" s="265"/>
      <c r="VJM4" s="265"/>
      <c r="VJN4" s="265"/>
      <c r="VJO4" s="265"/>
      <c r="VJP4" s="265"/>
      <c r="VJQ4" s="265"/>
      <c r="VJR4" s="265"/>
      <c r="VJS4" s="265"/>
      <c r="VJT4" s="265"/>
      <c r="VJU4" s="265"/>
      <c r="VJV4" s="265"/>
      <c r="VJW4" s="265"/>
      <c r="VJX4" s="265"/>
      <c r="VJY4" s="265"/>
      <c r="VJZ4" s="265"/>
      <c r="VKA4" s="265"/>
      <c r="VKB4" s="265"/>
      <c r="VKC4" s="265"/>
      <c r="VKD4" s="265"/>
      <c r="VKE4" s="265"/>
      <c r="VKF4" s="265"/>
      <c r="VKG4" s="265"/>
      <c r="VKH4" s="265"/>
      <c r="VKI4" s="265"/>
      <c r="VKJ4" s="265"/>
      <c r="VKK4" s="265"/>
      <c r="VKL4" s="265"/>
      <c r="VKM4" s="265"/>
      <c r="VKN4" s="265"/>
      <c r="VKO4" s="265"/>
      <c r="VKP4" s="265"/>
      <c r="VKQ4" s="265"/>
      <c r="VKR4" s="265"/>
      <c r="VKS4" s="265"/>
      <c r="VKT4" s="265"/>
      <c r="VKU4" s="265"/>
      <c r="VKV4" s="265"/>
      <c r="VKW4" s="265"/>
      <c r="VKX4" s="265"/>
      <c r="VKY4" s="265"/>
      <c r="VKZ4" s="265"/>
      <c r="VLA4" s="265"/>
      <c r="VLB4" s="265"/>
      <c r="VLC4" s="265"/>
      <c r="VLD4" s="265"/>
      <c r="VLE4" s="265"/>
      <c r="VLF4" s="265"/>
      <c r="VLG4" s="265"/>
      <c r="VLH4" s="265"/>
      <c r="VLI4" s="265"/>
      <c r="VLJ4" s="265"/>
      <c r="VLK4" s="265"/>
      <c r="VLL4" s="265"/>
      <c r="VLM4" s="265"/>
      <c r="VLN4" s="265"/>
      <c r="VLO4" s="265"/>
      <c r="VLP4" s="265"/>
      <c r="VLQ4" s="265"/>
      <c r="VLR4" s="265"/>
      <c r="VLS4" s="265"/>
      <c r="VLT4" s="265"/>
      <c r="VLU4" s="265"/>
      <c r="VLV4" s="265"/>
      <c r="VLW4" s="265"/>
      <c r="VLX4" s="265"/>
      <c r="VLY4" s="265"/>
      <c r="VLZ4" s="265"/>
      <c r="VMA4" s="265"/>
      <c r="VMB4" s="265"/>
      <c r="VMC4" s="265"/>
      <c r="VMD4" s="265"/>
      <c r="VME4" s="265"/>
      <c r="VMF4" s="265"/>
      <c r="VMG4" s="265"/>
      <c r="VMH4" s="265"/>
      <c r="VMI4" s="265"/>
      <c r="VMJ4" s="265"/>
      <c r="VMK4" s="265"/>
      <c r="VML4" s="265"/>
      <c r="VMM4" s="265"/>
      <c r="VMN4" s="265"/>
      <c r="VMO4" s="265"/>
      <c r="VMP4" s="265"/>
      <c r="VMQ4" s="265"/>
      <c r="VMR4" s="265"/>
      <c r="VMS4" s="265"/>
      <c r="VMT4" s="265"/>
      <c r="VMU4" s="265"/>
      <c r="VMV4" s="265"/>
      <c r="VMW4" s="265"/>
      <c r="VMX4" s="265"/>
      <c r="VMY4" s="265"/>
      <c r="VMZ4" s="265"/>
      <c r="VNA4" s="265"/>
      <c r="VNB4" s="265"/>
      <c r="VNC4" s="265"/>
      <c r="VND4" s="265"/>
      <c r="VNE4" s="265"/>
      <c r="VNF4" s="265"/>
      <c r="VNG4" s="265"/>
      <c r="VNH4" s="265"/>
      <c r="VNI4" s="265"/>
      <c r="VNJ4" s="265"/>
      <c r="VNK4" s="265"/>
      <c r="VNL4" s="265"/>
      <c r="VNM4" s="265"/>
      <c r="VNN4" s="265"/>
      <c r="VNO4" s="265"/>
      <c r="VNP4" s="265"/>
      <c r="VNQ4" s="265"/>
      <c r="VNR4" s="265"/>
      <c r="VNS4" s="265"/>
      <c r="VNT4" s="265"/>
      <c r="VNU4" s="265"/>
      <c r="VNV4" s="265"/>
      <c r="VNW4" s="265"/>
      <c r="VNX4" s="265"/>
      <c r="VNY4" s="265"/>
      <c r="VNZ4" s="265"/>
      <c r="VOA4" s="265"/>
      <c r="VOB4" s="265"/>
      <c r="VOC4" s="265"/>
      <c r="VOD4" s="265"/>
      <c r="VOE4" s="265"/>
      <c r="VOF4" s="265"/>
      <c r="VOG4" s="265"/>
      <c r="VOH4" s="265"/>
      <c r="VOI4" s="265"/>
      <c r="VOJ4" s="265"/>
      <c r="VOK4" s="265"/>
      <c r="VOL4" s="265"/>
      <c r="VOM4" s="265"/>
      <c r="VON4" s="265"/>
      <c r="VOO4" s="265"/>
      <c r="VOP4" s="265"/>
      <c r="VOQ4" s="265"/>
      <c r="VOR4" s="265"/>
      <c r="VOS4" s="265"/>
      <c r="VOT4" s="265"/>
      <c r="VOU4" s="265"/>
      <c r="VOV4" s="265"/>
      <c r="VOW4" s="265"/>
      <c r="VOX4" s="265"/>
      <c r="VOY4" s="265"/>
      <c r="VOZ4" s="265"/>
      <c r="VPA4" s="265"/>
      <c r="VPB4" s="265"/>
      <c r="VPC4" s="265"/>
      <c r="VPD4" s="265"/>
      <c r="VPE4" s="265"/>
      <c r="VPF4" s="265"/>
      <c r="VPG4" s="265"/>
      <c r="VPH4" s="265"/>
      <c r="VPI4" s="265"/>
      <c r="VPJ4" s="265"/>
      <c r="VPK4" s="265"/>
      <c r="VPL4" s="265"/>
      <c r="VPM4" s="265"/>
      <c r="VPN4" s="265"/>
      <c r="VPO4" s="265"/>
      <c r="VPP4" s="265"/>
      <c r="VPQ4" s="265"/>
      <c r="VPR4" s="265"/>
      <c r="VPS4" s="265"/>
      <c r="VPT4" s="265"/>
      <c r="VPU4" s="265"/>
      <c r="VPV4" s="265"/>
      <c r="VPW4" s="265"/>
      <c r="VPX4" s="265"/>
      <c r="VPY4" s="265"/>
      <c r="VPZ4" s="265"/>
      <c r="VQA4" s="265"/>
      <c r="VQB4" s="265"/>
      <c r="VQC4" s="265"/>
      <c r="VQD4" s="265"/>
      <c r="VQE4" s="265"/>
      <c r="VQF4" s="265"/>
      <c r="VQG4" s="265"/>
      <c r="VQH4" s="265"/>
      <c r="VQI4" s="265"/>
      <c r="VQJ4" s="265"/>
      <c r="VQK4" s="265"/>
      <c r="VQL4" s="265"/>
      <c r="VQM4" s="265"/>
      <c r="VQN4" s="265"/>
      <c r="VQO4" s="265"/>
      <c r="VQP4" s="265"/>
      <c r="VQQ4" s="265"/>
      <c r="VQR4" s="265"/>
      <c r="VQS4" s="265"/>
      <c r="VQT4" s="265"/>
      <c r="VQU4" s="265"/>
      <c r="VQV4" s="265"/>
      <c r="VQW4" s="265"/>
      <c r="VQX4" s="265"/>
      <c r="VQY4" s="265"/>
      <c r="VQZ4" s="265"/>
      <c r="VRA4" s="265"/>
      <c r="VRB4" s="265"/>
      <c r="VRC4" s="265"/>
      <c r="VRD4" s="265"/>
      <c r="VRE4" s="265"/>
      <c r="VRF4" s="265"/>
      <c r="VRG4" s="265"/>
      <c r="VRH4" s="265"/>
      <c r="VRI4" s="265"/>
      <c r="VRJ4" s="265"/>
      <c r="VRK4" s="265"/>
      <c r="VRL4" s="265"/>
      <c r="VRM4" s="265"/>
      <c r="VRN4" s="265"/>
      <c r="VRO4" s="265"/>
      <c r="VRP4" s="265"/>
      <c r="VRQ4" s="265"/>
      <c r="VRR4" s="265"/>
      <c r="VRS4" s="265"/>
      <c r="VRT4" s="265"/>
      <c r="VRU4" s="265"/>
      <c r="VRV4" s="265"/>
      <c r="VRW4" s="265"/>
      <c r="VRX4" s="265"/>
      <c r="VRY4" s="265"/>
      <c r="VRZ4" s="265"/>
      <c r="VSA4" s="265"/>
      <c r="VSB4" s="265"/>
      <c r="VSC4" s="265"/>
      <c r="VSD4" s="265"/>
      <c r="VSE4" s="265"/>
      <c r="VSF4" s="265"/>
      <c r="VSG4" s="265"/>
      <c r="VSH4" s="265"/>
      <c r="VSI4" s="265"/>
      <c r="VSJ4" s="265"/>
      <c r="VSK4" s="265"/>
      <c r="VSL4" s="265"/>
      <c r="VSM4" s="265"/>
      <c r="VSN4" s="265"/>
      <c r="VSO4" s="265"/>
      <c r="VSP4" s="265"/>
      <c r="VSQ4" s="265"/>
      <c r="VSR4" s="265"/>
      <c r="VSS4" s="265"/>
      <c r="VST4" s="265"/>
      <c r="VSU4" s="265"/>
      <c r="VSV4" s="265"/>
      <c r="VSW4" s="265"/>
      <c r="VSX4" s="265"/>
      <c r="VSY4" s="265"/>
      <c r="VSZ4" s="265"/>
      <c r="VTA4" s="265"/>
      <c r="VTB4" s="265"/>
      <c r="VTC4" s="265"/>
      <c r="VTD4" s="265"/>
      <c r="VTE4" s="265"/>
      <c r="VTF4" s="265"/>
      <c r="VTG4" s="265"/>
      <c r="VTH4" s="265"/>
      <c r="VTI4" s="265"/>
      <c r="VTJ4" s="265"/>
      <c r="VTK4" s="265"/>
      <c r="VTL4" s="265"/>
      <c r="VTM4" s="265"/>
      <c r="VTN4" s="265"/>
      <c r="VTO4" s="265"/>
      <c r="VTP4" s="265"/>
      <c r="VTQ4" s="265"/>
      <c r="VTR4" s="265"/>
      <c r="VTS4" s="265"/>
      <c r="VTT4" s="265"/>
      <c r="VTU4" s="265"/>
      <c r="VTV4" s="265"/>
      <c r="VTW4" s="265"/>
      <c r="VTX4" s="265"/>
      <c r="VTY4" s="265"/>
      <c r="VTZ4" s="265"/>
      <c r="VUA4" s="265"/>
      <c r="VUB4" s="265"/>
      <c r="VUC4" s="265"/>
      <c r="VUD4" s="265"/>
      <c r="VUE4" s="265"/>
      <c r="VUF4" s="265"/>
      <c r="VUG4" s="265"/>
      <c r="VUH4" s="265"/>
      <c r="VUI4" s="265"/>
      <c r="VUJ4" s="265"/>
      <c r="VUK4" s="265"/>
      <c r="VUL4" s="265"/>
      <c r="VUM4" s="265"/>
      <c r="VUN4" s="265"/>
      <c r="VUO4" s="265"/>
      <c r="VUP4" s="265"/>
      <c r="VUQ4" s="265"/>
      <c r="VUR4" s="265"/>
      <c r="VUS4" s="265"/>
      <c r="VUT4" s="265"/>
      <c r="VUU4" s="265"/>
      <c r="VUV4" s="265"/>
      <c r="VUW4" s="265"/>
      <c r="VUX4" s="265"/>
      <c r="VUY4" s="265"/>
      <c r="VUZ4" s="265"/>
      <c r="VVA4" s="265"/>
      <c r="VVB4" s="265"/>
      <c r="VVC4" s="265"/>
      <c r="VVD4" s="265"/>
      <c r="VVE4" s="265"/>
      <c r="VVF4" s="265"/>
      <c r="VVG4" s="265"/>
      <c r="VVH4" s="265"/>
      <c r="VVI4" s="265"/>
      <c r="VVJ4" s="265"/>
      <c r="VVK4" s="265"/>
      <c r="VVL4" s="265"/>
      <c r="VVM4" s="265"/>
      <c r="VVN4" s="265"/>
      <c r="VVO4" s="265"/>
      <c r="VVP4" s="265"/>
      <c r="VVQ4" s="265"/>
      <c r="VVR4" s="265"/>
      <c r="VVS4" s="265"/>
      <c r="VVT4" s="265"/>
      <c r="VVU4" s="265"/>
      <c r="VVV4" s="265"/>
      <c r="VVW4" s="265"/>
      <c r="VVX4" s="265"/>
      <c r="VVY4" s="265"/>
      <c r="VVZ4" s="265"/>
      <c r="VWA4" s="265"/>
      <c r="VWB4" s="265"/>
      <c r="VWC4" s="265"/>
      <c r="VWD4" s="265"/>
      <c r="VWE4" s="265"/>
      <c r="VWF4" s="265"/>
      <c r="VWG4" s="265"/>
      <c r="VWH4" s="265"/>
      <c r="VWI4" s="265"/>
      <c r="VWJ4" s="265"/>
      <c r="VWK4" s="265"/>
      <c r="VWL4" s="265"/>
      <c r="VWM4" s="265"/>
      <c r="VWN4" s="265"/>
      <c r="VWO4" s="265"/>
      <c r="VWP4" s="265"/>
      <c r="VWQ4" s="265"/>
      <c r="VWR4" s="265"/>
      <c r="VWS4" s="265"/>
      <c r="VWT4" s="265"/>
      <c r="VWU4" s="265"/>
      <c r="VWV4" s="265"/>
      <c r="VWW4" s="265"/>
      <c r="VWX4" s="265"/>
      <c r="VWY4" s="265"/>
      <c r="VWZ4" s="265"/>
      <c r="VXA4" s="265"/>
      <c r="VXB4" s="265"/>
      <c r="VXC4" s="265"/>
      <c r="VXD4" s="265"/>
      <c r="VXE4" s="265"/>
      <c r="VXF4" s="265"/>
      <c r="VXG4" s="265"/>
      <c r="VXH4" s="265"/>
      <c r="VXI4" s="265"/>
      <c r="VXJ4" s="265"/>
      <c r="VXK4" s="265"/>
      <c r="VXL4" s="265"/>
      <c r="VXM4" s="265"/>
      <c r="VXN4" s="265"/>
      <c r="VXO4" s="265"/>
      <c r="VXP4" s="265"/>
      <c r="VXQ4" s="265"/>
      <c r="VXR4" s="265"/>
      <c r="VXS4" s="265"/>
      <c r="VXT4" s="265"/>
      <c r="VXU4" s="265"/>
      <c r="VXV4" s="265"/>
      <c r="VXW4" s="265"/>
      <c r="VXX4" s="265"/>
      <c r="VXY4" s="265"/>
      <c r="VXZ4" s="265"/>
      <c r="VYA4" s="265"/>
      <c r="VYB4" s="265"/>
      <c r="VYC4" s="265"/>
      <c r="VYD4" s="265"/>
      <c r="VYE4" s="265"/>
      <c r="VYF4" s="265"/>
      <c r="VYG4" s="265"/>
      <c r="VYH4" s="265"/>
      <c r="VYI4" s="265"/>
      <c r="VYJ4" s="265"/>
      <c r="VYK4" s="265"/>
      <c r="VYL4" s="265"/>
      <c r="VYM4" s="265"/>
      <c r="VYN4" s="265"/>
      <c r="VYO4" s="265"/>
      <c r="VYP4" s="265"/>
      <c r="VYQ4" s="265"/>
      <c r="VYR4" s="265"/>
      <c r="VYS4" s="265"/>
      <c r="VYT4" s="265"/>
      <c r="VYU4" s="265"/>
      <c r="VYV4" s="265"/>
      <c r="VYW4" s="265"/>
      <c r="VYX4" s="265"/>
      <c r="VYY4" s="265"/>
      <c r="VYZ4" s="265"/>
      <c r="VZA4" s="265"/>
      <c r="VZB4" s="265"/>
      <c r="VZC4" s="265"/>
      <c r="VZD4" s="265"/>
      <c r="VZE4" s="265"/>
      <c r="VZF4" s="265"/>
      <c r="VZG4" s="265"/>
      <c r="VZH4" s="265"/>
      <c r="VZI4" s="265"/>
      <c r="VZJ4" s="265"/>
      <c r="VZK4" s="265"/>
      <c r="VZL4" s="265"/>
      <c r="VZM4" s="265"/>
      <c r="VZN4" s="265"/>
      <c r="VZO4" s="265"/>
      <c r="VZP4" s="265"/>
      <c r="VZQ4" s="265"/>
      <c r="VZR4" s="265"/>
      <c r="VZS4" s="265"/>
      <c r="VZT4" s="265"/>
      <c r="VZU4" s="265"/>
      <c r="VZV4" s="265"/>
      <c r="VZW4" s="265"/>
      <c r="VZX4" s="265"/>
      <c r="VZY4" s="265"/>
      <c r="VZZ4" s="265"/>
      <c r="WAA4" s="265"/>
      <c r="WAB4" s="265"/>
      <c r="WAC4" s="265"/>
      <c r="WAD4" s="265"/>
      <c r="WAE4" s="265"/>
      <c r="WAF4" s="265"/>
      <c r="WAG4" s="265"/>
      <c r="WAH4" s="265"/>
      <c r="WAI4" s="265"/>
      <c r="WAJ4" s="265"/>
      <c r="WAK4" s="265"/>
      <c r="WAL4" s="265"/>
      <c r="WAM4" s="265"/>
      <c r="WAN4" s="265"/>
      <c r="WAO4" s="265"/>
      <c r="WAP4" s="265"/>
      <c r="WAQ4" s="265"/>
      <c r="WAR4" s="265"/>
      <c r="WAS4" s="265"/>
      <c r="WAT4" s="265"/>
      <c r="WAU4" s="265"/>
      <c r="WAV4" s="265"/>
      <c r="WAW4" s="265"/>
      <c r="WAX4" s="265"/>
      <c r="WAY4" s="265"/>
      <c r="WAZ4" s="265"/>
      <c r="WBA4" s="265"/>
      <c r="WBB4" s="265"/>
      <c r="WBC4" s="265"/>
      <c r="WBD4" s="265"/>
      <c r="WBE4" s="265"/>
      <c r="WBF4" s="265"/>
      <c r="WBG4" s="265"/>
      <c r="WBH4" s="265"/>
      <c r="WBI4" s="265"/>
      <c r="WBJ4" s="265"/>
      <c r="WBK4" s="265"/>
      <c r="WBL4" s="265"/>
      <c r="WBM4" s="265"/>
      <c r="WBN4" s="265"/>
      <c r="WBO4" s="265"/>
      <c r="WBP4" s="265"/>
      <c r="WBQ4" s="265"/>
      <c r="WBR4" s="265"/>
      <c r="WBS4" s="265"/>
      <c r="WBT4" s="265"/>
      <c r="WBU4" s="265"/>
      <c r="WBV4" s="265"/>
      <c r="WBW4" s="265"/>
      <c r="WBX4" s="265"/>
      <c r="WBY4" s="265"/>
      <c r="WBZ4" s="265"/>
      <c r="WCA4" s="265"/>
      <c r="WCB4" s="265"/>
      <c r="WCC4" s="265"/>
      <c r="WCD4" s="265"/>
      <c r="WCE4" s="265"/>
      <c r="WCF4" s="265"/>
      <c r="WCG4" s="265"/>
      <c r="WCH4" s="265"/>
      <c r="WCI4" s="265"/>
      <c r="WCJ4" s="265"/>
      <c r="WCK4" s="265"/>
      <c r="WCL4" s="265"/>
      <c r="WCM4" s="265"/>
      <c r="WCN4" s="265"/>
      <c r="WCO4" s="265"/>
      <c r="WCP4" s="265"/>
      <c r="WCQ4" s="265"/>
      <c r="WCR4" s="265"/>
      <c r="WCS4" s="265"/>
      <c r="WCT4" s="265"/>
      <c r="WCU4" s="265"/>
      <c r="WCV4" s="265"/>
      <c r="WCW4" s="265"/>
      <c r="WCX4" s="265"/>
      <c r="WCY4" s="265"/>
      <c r="WCZ4" s="265"/>
      <c r="WDA4" s="265"/>
      <c r="WDB4" s="265"/>
      <c r="WDC4" s="265"/>
      <c r="WDD4" s="265"/>
      <c r="WDE4" s="265"/>
      <c r="WDF4" s="265"/>
      <c r="WDG4" s="265"/>
      <c r="WDH4" s="265"/>
      <c r="WDI4" s="265"/>
      <c r="WDJ4" s="265"/>
      <c r="WDK4" s="265"/>
      <c r="WDL4" s="265"/>
      <c r="WDM4" s="265"/>
      <c r="WDN4" s="265"/>
      <c r="WDO4" s="265"/>
      <c r="WDP4" s="265"/>
      <c r="WDQ4" s="265"/>
      <c r="WDR4" s="265"/>
      <c r="WDS4" s="265"/>
      <c r="WDT4" s="265"/>
      <c r="WDU4" s="265"/>
      <c r="WDV4" s="265"/>
      <c r="WDW4" s="265"/>
      <c r="WDX4" s="265"/>
      <c r="WDY4" s="265"/>
      <c r="WDZ4" s="265"/>
      <c r="WEA4" s="265"/>
      <c r="WEB4" s="265"/>
      <c r="WEC4" s="265"/>
      <c r="WED4" s="265"/>
      <c r="WEE4" s="265"/>
      <c r="WEF4" s="265"/>
      <c r="WEG4" s="265"/>
      <c r="WEH4" s="265"/>
      <c r="WEI4" s="265"/>
      <c r="WEJ4" s="265"/>
      <c r="WEK4" s="265"/>
      <c r="WEL4" s="265"/>
      <c r="WEM4" s="265"/>
      <c r="WEN4" s="265"/>
      <c r="WEO4" s="265"/>
      <c r="WEP4" s="265"/>
      <c r="WEQ4" s="265"/>
      <c r="WER4" s="265"/>
      <c r="WES4" s="265"/>
      <c r="WET4" s="265"/>
      <c r="WEU4" s="265"/>
      <c r="WEV4" s="265"/>
      <c r="WEW4" s="265"/>
      <c r="WEX4" s="265"/>
      <c r="WEY4" s="265"/>
      <c r="WEZ4" s="265"/>
      <c r="WFA4" s="265"/>
      <c r="WFB4" s="265"/>
      <c r="WFC4" s="265"/>
      <c r="WFD4" s="265"/>
      <c r="WFE4" s="265"/>
      <c r="WFF4" s="265"/>
      <c r="WFG4" s="265"/>
      <c r="WFH4" s="265"/>
      <c r="WFI4" s="265"/>
      <c r="WFJ4" s="265"/>
      <c r="WFK4" s="265"/>
      <c r="WFL4" s="265"/>
      <c r="WFM4" s="265"/>
      <c r="WFN4" s="265"/>
      <c r="WFO4" s="265"/>
      <c r="WFP4" s="265"/>
      <c r="WFQ4" s="265"/>
      <c r="WFR4" s="265"/>
      <c r="WFS4" s="265"/>
      <c r="WFT4" s="265"/>
      <c r="WFU4" s="265"/>
      <c r="WFV4" s="265"/>
      <c r="WFW4" s="265"/>
      <c r="WFX4" s="265"/>
      <c r="WFY4" s="265"/>
      <c r="WFZ4" s="265"/>
      <c r="WGA4" s="265"/>
      <c r="WGB4" s="265"/>
      <c r="WGC4" s="265"/>
      <c r="WGD4" s="265"/>
      <c r="WGE4" s="265"/>
      <c r="WGF4" s="265"/>
      <c r="WGG4" s="265"/>
      <c r="WGH4" s="265"/>
      <c r="WGI4" s="265"/>
      <c r="WGJ4" s="265"/>
      <c r="WGK4" s="265"/>
      <c r="WGL4" s="265"/>
      <c r="WGM4" s="265"/>
      <c r="WGN4" s="265"/>
      <c r="WGO4" s="265"/>
      <c r="WGP4" s="265"/>
      <c r="WGQ4" s="265"/>
      <c r="WGR4" s="265"/>
      <c r="WGS4" s="265"/>
      <c r="WGT4" s="265"/>
      <c r="WGU4" s="265"/>
      <c r="WGV4" s="265"/>
      <c r="WGW4" s="265"/>
      <c r="WGX4" s="265"/>
      <c r="WGY4" s="265"/>
      <c r="WGZ4" s="265"/>
      <c r="WHA4" s="265"/>
      <c r="WHB4" s="265"/>
      <c r="WHC4" s="265"/>
      <c r="WHD4" s="265"/>
      <c r="WHE4" s="265"/>
      <c r="WHF4" s="265"/>
      <c r="WHG4" s="265"/>
      <c r="WHH4" s="265"/>
      <c r="WHI4" s="265"/>
      <c r="WHJ4" s="265"/>
      <c r="WHK4" s="265"/>
      <c r="WHL4" s="265"/>
      <c r="WHM4" s="265"/>
      <c r="WHN4" s="265"/>
      <c r="WHO4" s="265"/>
      <c r="WHP4" s="265"/>
      <c r="WHQ4" s="265"/>
      <c r="WHR4" s="265"/>
      <c r="WHS4" s="265"/>
      <c r="WHT4" s="265"/>
      <c r="WHU4" s="265"/>
      <c r="WHV4" s="265"/>
      <c r="WHW4" s="265"/>
      <c r="WHX4" s="265"/>
      <c r="WHY4" s="265"/>
      <c r="WHZ4" s="265"/>
      <c r="WIA4" s="265"/>
      <c r="WIB4" s="265"/>
      <c r="WIC4" s="265"/>
      <c r="WID4" s="265"/>
      <c r="WIE4" s="265"/>
      <c r="WIF4" s="265"/>
      <c r="WIG4" s="265"/>
      <c r="WIH4" s="265"/>
      <c r="WII4" s="265"/>
      <c r="WIJ4" s="265"/>
      <c r="WIK4" s="265"/>
      <c r="WIL4" s="265"/>
      <c r="WIM4" s="265"/>
      <c r="WIN4" s="265"/>
      <c r="WIO4" s="265"/>
      <c r="WIP4" s="265"/>
      <c r="WIQ4" s="265"/>
      <c r="WIR4" s="265"/>
      <c r="WIS4" s="265"/>
      <c r="WIT4" s="265"/>
      <c r="WIU4" s="265"/>
      <c r="WIV4" s="265"/>
      <c r="WIW4" s="265"/>
      <c r="WIX4" s="265"/>
      <c r="WIY4" s="265"/>
      <c r="WIZ4" s="265"/>
      <c r="WJA4" s="265"/>
      <c r="WJB4" s="265"/>
      <c r="WJC4" s="265"/>
      <c r="WJD4" s="265"/>
      <c r="WJE4" s="265"/>
      <c r="WJF4" s="265"/>
      <c r="WJG4" s="265"/>
      <c r="WJH4" s="265"/>
      <c r="WJI4" s="265"/>
      <c r="WJJ4" s="265"/>
      <c r="WJK4" s="265"/>
      <c r="WJL4" s="265"/>
      <c r="WJM4" s="265"/>
      <c r="WJN4" s="265"/>
      <c r="WJO4" s="265"/>
      <c r="WJP4" s="265"/>
      <c r="WJQ4" s="265"/>
      <c r="WJR4" s="265"/>
      <c r="WJS4" s="265"/>
      <c r="WJT4" s="265"/>
      <c r="WJU4" s="265"/>
      <c r="WJV4" s="265"/>
      <c r="WJW4" s="265"/>
      <c r="WJX4" s="265"/>
      <c r="WJY4" s="265"/>
      <c r="WJZ4" s="265"/>
      <c r="WKA4" s="265"/>
      <c r="WKB4" s="265"/>
      <c r="WKC4" s="265"/>
      <c r="WKD4" s="265"/>
      <c r="WKE4" s="265"/>
      <c r="WKF4" s="265"/>
      <c r="WKG4" s="265"/>
      <c r="WKH4" s="265"/>
      <c r="WKI4" s="265"/>
      <c r="WKJ4" s="265"/>
      <c r="WKK4" s="265"/>
      <c r="WKL4" s="265"/>
      <c r="WKM4" s="265"/>
      <c r="WKN4" s="265"/>
      <c r="WKO4" s="265"/>
      <c r="WKP4" s="265"/>
      <c r="WKQ4" s="265"/>
      <c r="WKR4" s="265"/>
      <c r="WKS4" s="265"/>
      <c r="WKT4" s="265"/>
      <c r="WKU4" s="265"/>
      <c r="WKV4" s="265"/>
      <c r="WKW4" s="265"/>
      <c r="WKX4" s="265"/>
      <c r="WKY4" s="265"/>
      <c r="WKZ4" s="265"/>
      <c r="WLA4" s="265"/>
      <c r="WLB4" s="265"/>
      <c r="WLC4" s="265"/>
      <c r="WLD4" s="265"/>
      <c r="WLE4" s="265"/>
      <c r="WLF4" s="265"/>
      <c r="WLG4" s="265"/>
      <c r="WLH4" s="265"/>
      <c r="WLI4" s="265"/>
      <c r="WLJ4" s="265"/>
      <c r="WLK4" s="265"/>
      <c r="WLL4" s="265"/>
      <c r="WLM4" s="265"/>
      <c r="WLN4" s="265"/>
      <c r="WLO4" s="265"/>
      <c r="WLP4" s="265"/>
      <c r="WLQ4" s="265"/>
      <c r="WLR4" s="265"/>
      <c r="WLS4" s="265"/>
      <c r="WLT4" s="265"/>
      <c r="WLU4" s="265"/>
      <c r="WLV4" s="265"/>
      <c r="WLW4" s="265"/>
      <c r="WLX4" s="265"/>
      <c r="WLY4" s="265"/>
      <c r="WLZ4" s="265"/>
      <c r="WMA4" s="265"/>
      <c r="WMB4" s="265"/>
      <c r="WMC4" s="265"/>
      <c r="WMD4" s="265"/>
      <c r="WME4" s="265"/>
      <c r="WMF4" s="265"/>
      <c r="WMG4" s="265"/>
      <c r="WMH4" s="265"/>
      <c r="WMI4" s="265"/>
      <c r="WMJ4" s="265"/>
      <c r="WMK4" s="265"/>
      <c r="WML4" s="265"/>
      <c r="WMM4" s="265"/>
      <c r="WMN4" s="265"/>
      <c r="WMO4" s="265"/>
      <c r="WMP4" s="265"/>
      <c r="WMQ4" s="265"/>
      <c r="WMR4" s="265"/>
      <c r="WMS4" s="265"/>
      <c r="WMT4" s="265"/>
      <c r="WMU4" s="265"/>
      <c r="WMV4" s="265"/>
      <c r="WMW4" s="265"/>
      <c r="WMX4" s="265"/>
      <c r="WMY4" s="265"/>
      <c r="WMZ4" s="265"/>
      <c r="WNA4" s="265"/>
      <c r="WNB4" s="265"/>
      <c r="WNC4" s="265"/>
      <c r="WND4" s="265"/>
      <c r="WNE4" s="265"/>
      <c r="WNF4" s="265"/>
      <c r="WNG4" s="265"/>
      <c r="WNH4" s="265"/>
      <c r="WNI4" s="265"/>
      <c r="WNJ4" s="265"/>
      <c r="WNK4" s="265"/>
      <c r="WNL4" s="265"/>
      <c r="WNM4" s="265"/>
      <c r="WNN4" s="265"/>
      <c r="WNO4" s="265"/>
      <c r="WNP4" s="265"/>
      <c r="WNQ4" s="265"/>
      <c r="WNR4" s="265"/>
      <c r="WNS4" s="265"/>
      <c r="WNT4" s="265"/>
      <c r="WNU4" s="265"/>
      <c r="WNV4" s="265"/>
      <c r="WNW4" s="265"/>
      <c r="WNX4" s="265"/>
      <c r="WNY4" s="265"/>
      <c r="WNZ4" s="265"/>
      <c r="WOA4" s="265"/>
      <c r="WOB4" s="265"/>
      <c r="WOC4" s="265"/>
      <c r="WOD4" s="265"/>
      <c r="WOE4" s="265"/>
      <c r="WOF4" s="265"/>
      <c r="WOG4" s="265"/>
      <c r="WOH4" s="265"/>
      <c r="WOI4" s="265"/>
      <c r="WOJ4" s="265"/>
      <c r="WOK4" s="265"/>
      <c r="WOL4" s="265"/>
      <c r="WOM4" s="265"/>
      <c r="WON4" s="265"/>
      <c r="WOO4" s="265"/>
      <c r="WOP4" s="265"/>
      <c r="WOQ4" s="265"/>
      <c r="WOR4" s="265"/>
      <c r="WOS4" s="265"/>
      <c r="WOT4" s="265"/>
      <c r="WOU4" s="265"/>
      <c r="WOV4" s="265"/>
      <c r="WOW4" s="265"/>
      <c r="WOX4" s="265"/>
      <c r="WOY4" s="265"/>
      <c r="WOZ4" s="265"/>
      <c r="WPA4" s="265"/>
      <c r="WPB4" s="265"/>
      <c r="WPC4" s="265"/>
      <c r="WPD4" s="265"/>
      <c r="WPE4" s="265"/>
      <c r="WPF4" s="265"/>
      <c r="WPG4" s="265"/>
      <c r="WPH4" s="265"/>
      <c r="WPI4" s="265"/>
      <c r="WPJ4" s="265"/>
      <c r="WPK4" s="265"/>
      <c r="WPL4" s="265"/>
      <c r="WPM4" s="265"/>
      <c r="WPN4" s="265"/>
      <c r="WPO4" s="265"/>
      <c r="WPP4" s="265"/>
      <c r="WPQ4" s="265"/>
      <c r="WPR4" s="265"/>
      <c r="WPS4" s="265"/>
      <c r="WPT4" s="265"/>
      <c r="WPU4" s="265"/>
      <c r="WPV4" s="265"/>
      <c r="WPW4" s="265"/>
      <c r="WPX4" s="265"/>
      <c r="WPY4" s="265"/>
      <c r="WPZ4" s="265"/>
      <c r="WQA4" s="265"/>
      <c r="WQB4" s="265"/>
      <c r="WQC4" s="265"/>
      <c r="WQD4" s="265"/>
      <c r="WQE4" s="265"/>
      <c r="WQF4" s="265"/>
      <c r="WQG4" s="265"/>
      <c r="WQH4" s="265"/>
      <c r="WQI4" s="265"/>
      <c r="WQJ4" s="265"/>
      <c r="WQK4" s="265"/>
      <c r="WQL4" s="265"/>
      <c r="WQM4" s="265"/>
      <c r="WQN4" s="265"/>
      <c r="WQO4" s="265"/>
      <c r="WQP4" s="265"/>
      <c r="WQQ4" s="265"/>
      <c r="WQR4" s="265"/>
      <c r="WQS4" s="265"/>
      <c r="WQT4" s="265"/>
      <c r="WQU4" s="265"/>
      <c r="WQV4" s="265"/>
      <c r="WQW4" s="265"/>
      <c r="WQX4" s="265"/>
      <c r="WQY4" s="265"/>
      <c r="WQZ4" s="265"/>
      <c r="WRA4" s="265"/>
      <c r="WRB4" s="265"/>
      <c r="WRC4" s="265"/>
      <c r="WRD4" s="265"/>
      <c r="WRE4" s="265"/>
      <c r="WRF4" s="265"/>
      <c r="WRG4" s="265"/>
      <c r="WRH4" s="265"/>
      <c r="WRI4" s="265"/>
      <c r="WRJ4" s="265"/>
      <c r="WRK4" s="265"/>
      <c r="WRL4" s="265"/>
      <c r="WRM4" s="265"/>
      <c r="WRN4" s="265"/>
      <c r="WRO4" s="265"/>
      <c r="WRP4" s="265"/>
      <c r="WRQ4" s="265"/>
      <c r="WRR4" s="265"/>
      <c r="WRS4" s="265"/>
      <c r="WRT4" s="265"/>
      <c r="WRU4" s="265"/>
      <c r="WRV4" s="265"/>
      <c r="WRW4" s="265"/>
      <c r="WRX4" s="265"/>
      <c r="WRY4" s="265"/>
      <c r="WRZ4" s="265"/>
      <c r="WSA4" s="265"/>
      <c r="WSB4" s="265"/>
      <c r="WSC4" s="265"/>
      <c r="WSD4" s="265"/>
      <c r="WSE4" s="265"/>
      <c r="WSF4" s="265"/>
      <c r="WSG4" s="265"/>
      <c r="WSH4" s="265"/>
      <c r="WSI4" s="265"/>
      <c r="WSJ4" s="265"/>
      <c r="WSK4" s="265"/>
      <c r="WSL4" s="265"/>
      <c r="WSM4" s="265"/>
      <c r="WSN4" s="265"/>
      <c r="WSO4" s="265"/>
      <c r="WSP4" s="265"/>
      <c r="WSQ4" s="265"/>
      <c r="WSR4" s="265"/>
      <c r="WSS4" s="265"/>
      <c r="WST4" s="265"/>
      <c r="WSU4" s="265"/>
      <c r="WSV4" s="265"/>
      <c r="WSW4" s="265"/>
      <c r="WSX4" s="265"/>
      <c r="WSY4" s="265"/>
      <c r="WSZ4" s="265"/>
      <c r="WTA4" s="265"/>
      <c r="WTB4" s="265"/>
      <c r="WTC4" s="265"/>
      <c r="WTD4" s="265"/>
      <c r="WTE4" s="265"/>
      <c r="WTF4" s="265"/>
      <c r="WTG4" s="265"/>
      <c r="WTH4" s="265"/>
      <c r="WTI4" s="265"/>
      <c r="WTJ4" s="265"/>
      <c r="WTK4" s="265"/>
      <c r="WTL4" s="265"/>
      <c r="WTM4" s="265"/>
      <c r="WTN4" s="265"/>
      <c r="WTO4" s="265"/>
      <c r="WTP4" s="265"/>
      <c r="WTQ4" s="265"/>
      <c r="WTR4" s="265"/>
      <c r="WTS4" s="265"/>
      <c r="WTT4" s="265"/>
      <c r="WTU4" s="265"/>
      <c r="WTV4" s="265"/>
      <c r="WTW4" s="265"/>
      <c r="WTX4" s="265"/>
      <c r="WTY4" s="265"/>
      <c r="WTZ4" s="265"/>
      <c r="WUA4" s="265"/>
      <c r="WUB4" s="265"/>
      <c r="WUC4" s="265"/>
      <c r="WUD4" s="265"/>
      <c r="WUE4" s="265"/>
      <c r="WUF4" s="265"/>
      <c r="WUG4" s="265"/>
      <c r="WUH4" s="265"/>
      <c r="WUI4" s="265"/>
      <c r="WUJ4" s="265"/>
      <c r="WUK4" s="265"/>
      <c r="WUL4" s="265"/>
      <c r="WUM4" s="265"/>
      <c r="WUN4" s="265"/>
      <c r="WUO4" s="265"/>
      <c r="WUP4" s="265"/>
      <c r="WUQ4" s="265"/>
      <c r="WUR4" s="265"/>
      <c r="WUS4" s="265"/>
      <c r="WUT4" s="265"/>
      <c r="WUU4" s="265"/>
      <c r="WUV4" s="265"/>
      <c r="WUW4" s="265"/>
      <c r="WUX4" s="265"/>
      <c r="WUY4" s="265"/>
      <c r="WUZ4" s="265"/>
      <c r="WVA4" s="265"/>
      <c r="WVB4" s="265"/>
      <c r="WVC4" s="265"/>
      <c r="WVD4" s="265"/>
      <c r="WVE4" s="265"/>
      <c r="WVF4" s="265"/>
      <c r="WVG4" s="265"/>
      <c r="WVH4" s="265"/>
      <c r="WVI4" s="265"/>
      <c r="WVJ4" s="265"/>
      <c r="WVK4" s="265"/>
      <c r="WVL4" s="265"/>
      <c r="WVM4" s="265"/>
      <c r="WVN4" s="265"/>
      <c r="WVO4" s="265"/>
      <c r="WVP4" s="265"/>
      <c r="WVQ4" s="265"/>
      <c r="WVR4" s="265"/>
      <c r="WVS4" s="265"/>
      <c r="WVT4" s="265"/>
      <c r="WVU4" s="265"/>
      <c r="WVV4" s="265"/>
      <c r="WVW4" s="265"/>
      <c r="WVX4" s="265"/>
      <c r="WVY4" s="265"/>
      <c r="WVZ4" s="265"/>
      <c r="WWA4" s="265"/>
      <c r="WWB4" s="265"/>
      <c r="WWC4" s="265"/>
      <c r="WWD4" s="265"/>
      <c r="WWE4" s="265"/>
      <c r="WWF4" s="265"/>
      <c r="WWG4" s="265"/>
      <c r="WWH4" s="265"/>
      <c r="WWI4" s="265"/>
      <c r="WWJ4" s="265"/>
      <c r="WWK4" s="265"/>
      <c r="WWL4" s="265"/>
      <c r="WWM4" s="265"/>
      <c r="WWN4" s="265"/>
      <c r="WWO4" s="265"/>
      <c r="WWP4" s="265"/>
      <c r="WWQ4" s="265"/>
      <c r="WWR4" s="265"/>
      <c r="WWS4" s="265"/>
      <c r="WWT4" s="265"/>
      <c r="WWU4" s="265"/>
      <c r="WWV4" s="265"/>
      <c r="WWW4" s="265"/>
      <c r="WWX4" s="265"/>
      <c r="WWY4" s="265"/>
      <c r="WWZ4" s="265"/>
      <c r="WXA4" s="265"/>
      <c r="WXB4" s="265"/>
      <c r="WXC4" s="265"/>
      <c r="WXD4" s="265"/>
      <c r="WXE4" s="265"/>
      <c r="WXF4" s="265"/>
      <c r="WXG4" s="265"/>
      <c r="WXH4" s="265"/>
      <c r="WXI4" s="265"/>
      <c r="WXJ4" s="265"/>
      <c r="WXK4" s="265"/>
      <c r="WXL4" s="265"/>
      <c r="WXM4" s="265"/>
      <c r="WXN4" s="265"/>
      <c r="WXO4" s="265"/>
      <c r="WXP4" s="265"/>
      <c r="WXQ4" s="265"/>
      <c r="WXR4" s="265"/>
      <c r="WXS4" s="265"/>
      <c r="WXT4" s="265"/>
      <c r="WXU4" s="265"/>
      <c r="WXV4" s="265"/>
      <c r="WXW4" s="265"/>
      <c r="WXX4" s="265"/>
      <c r="WXY4" s="265"/>
      <c r="WXZ4" s="265"/>
      <c r="WYA4" s="265"/>
      <c r="WYB4" s="265"/>
      <c r="WYC4" s="265"/>
      <c r="WYD4" s="265"/>
      <c r="WYE4" s="265"/>
      <c r="WYF4" s="265"/>
      <c r="WYG4" s="265"/>
      <c r="WYH4" s="265"/>
      <c r="WYI4" s="265"/>
      <c r="WYJ4" s="265"/>
      <c r="WYK4" s="265"/>
      <c r="WYL4" s="265"/>
      <c r="WYM4" s="265"/>
      <c r="WYN4" s="265"/>
      <c r="WYO4" s="265"/>
      <c r="WYP4" s="265"/>
      <c r="WYQ4" s="265"/>
      <c r="WYR4" s="265"/>
      <c r="WYS4" s="265"/>
      <c r="WYT4" s="265"/>
      <c r="WYU4" s="265"/>
      <c r="WYV4" s="265"/>
      <c r="WYW4" s="265"/>
      <c r="WYX4" s="265"/>
      <c r="WYY4" s="265"/>
      <c r="WYZ4" s="265"/>
      <c r="WZA4" s="265"/>
      <c r="WZB4" s="265"/>
      <c r="WZC4" s="265"/>
      <c r="WZD4" s="265"/>
      <c r="WZE4" s="265"/>
      <c r="WZF4" s="265"/>
      <c r="WZG4" s="265"/>
      <c r="WZH4" s="265"/>
      <c r="WZI4" s="265"/>
      <c r="WZJ4" s="265"/>
      <c r="WZK4" s="265"/>
      <c r="WZL4" s="265"/>
      <c r="WZM4" s="265"/>
      <c r="WZN4" s="265"/>
      <c r="WZO4" s="265"/>
      <c r="WZP4" s="265"/>
      <c r="WZQ4" s="265"/>
      <c r="WZR4" s="265"/>
      <c r="WZS4" s="265"/>
      <c r="WZT4" s="265"/>
      <c r="WZU4" s="265"/>
      <c r="WZV4" s="265"/>
      <c r="WZW4" s="265"/>
      <c r="WZX4" s="265"/>
      <c r="WZY4" s="265"/>
      <c r="WZZ4" s="265"/>
      <c r="XAA4" s="265"/>
      <c r="XAB4" s="265"/>
      <c r="XAC4" s="265"/>
      <c r="XAD4" s="265"/>
      <c r="XAE4" s="265"/>
      <c r="XAF4" s="265"/>
      <c r="XAG4" s="265"/>
      <c r="XAH4" s="265"/>
      <c r="XAI4" s="265"/>
      <c r="XAJ4" s="265"/>
      <c r="XAK4" s="265"/>
      <c r="XAL4" s="265"/>
      <c r="XAM4" s="265"/>
      <c r="XAN4" s="265"/>
      <c r="XAO4" s="265"/>
      <c r="XAP4" s="265"/>
      <c r="XAQ4" s="265"/>
      <c r="XAR4" s="265"/>
      <c r="XAS4" s="265"/>
      <c r="XAT4" s="265"/>
      <c r="XAU4" s="265"/>
      <c r="XAV4" s="265"/>
      <c r="XAW4" s="265"/>
      <c r="XAX4" s="265"/>
      <c r="XAY4" s="265"/>
      <c r="XAZ4" s="265"/>
      <c r="XBA4" s="265"/>
      <c r="XBB4" s="265"/>
      <c r="XBC4" s="265"/>
      <c r="XBD4" s="265"/>
      <c r="XBE4" s="265"/>
      <c r="XBF4" s="265"/>
      <c r="XBG4" s="265"/>
      <c r="XBH4" s="265"/>
      <c r="XBI4" s="265"/>
      <c r="XBJ4" s="265"/>
      <c r="XBK4" s="265"/>
      <c r="XBL4" s="265"/>
      <c r="XBM4" s="265"/>
      <c r="XBN4" s="265"/>
      <c r="XBO4" s="265"/>
      <c r="XBP4" s="265"/>
      <c r="XBQ4" s="265"/>
      <c r="XBR4" s="265"/>
      <c r="XBS4" s="265"/>
      <c r="XBT4" s="265"/>
      <c r="XBU4" s="265"/>
      <c r="XBV4" s="265"/>
      <c r="XBW4" s="265"/>
      <c r="XBX4" s="265"/>
      <c r="XBY4" s="265"/>
      <c r="XBZ4" s="265"/>
      <c r="XCA4" s="265"/>
      <c r="XCB4" s="265"/>
      <c r="XCC4" s="265"/>
      <c r="XCD4" s="265"/>
      <c r="XCE4" s="265"/>
      <c r="XCF4" s="265"/>
      <c r="XCG4" s="265"/>
      <c r="XCH4" s="265"/>
      <c r="XCI4" s="265"/>
      <c r="XCJ4" s="265"/>
      <c r="XCK4" s="265"/>
      <c r="XCL4" s="265"/>
      <c r="XCM4" s="265"/>
      <c r="XCN4" s="265"/>
      <c r="XCO4" s="265"/>
      <c r="XCP4" s="265"/>
      <c r="XCQ4" s="265"/>
      <c r="XCR4" s="265"/>
      <c r="XCS4" s="265"/>
      <c r="XCT4" s="265"/>
      <c r="XCU4" s="265"/>
      <c r="XCV4" s="265"/>
      <c r="XCW4" s="265"/>
      <c r="XCX4" s="265"/>
      <c r="XCY4" s="265"/>
      <c r="XCZ4" s="265"/>
      <c r="XDA4" s="265"/>
      <c r="XDB4" s="265"/>
      <c r="XDC4" s="265"/>
      <c r="XDD4" s="265"/>
      <c r="XDE4" s="265"/>
      <c r="XDF4" s="265"/>
      <c r="XDG4" s="265"/>
      <c r="XDH4" s="265"/>
      <c r="XDI4" s="265"/>
      <c r="XDJ4" s="265"/>
      <c r="XDK4" s="265"/>
      <c r="XDL4" s="265"/>
    </row>
    <row r="5" spans="1:16340" s="235" customFormat="1" ht="18.75" customHeight="1">
      <c r="A5" s="481" t="s">
        <v>22</v>
      </c>
      <c r="B5" s="481" t="s">
        <v>23</v>
      </c>
      <c r="C5" s="481" t="s">
        <v>24</v>
      </c>
      <c r="D5" s="481" t="s">
        <v>26</v>
      </c>
      <c r="E5" s="477" t="s">
        <v>32</v>
      </c>
      <c r="F5" s="478"/>
      <c r="G5" s="471" t="s">
        <v>351</v>
      </c>
      <c r="H5" s="472"/>
      <c r="I5" s="472"/>
      <c r="J5" s="473"/>
      <c r="K5" s="481" t="s">
        <v>555</v>
      </c>
      <c r="L5" s="481"/>
      <c r="M5" s="481" t="s">
        <v>557</v>
      </c>
      <c r="N5" s="481"/>
      <c r="O5" s="481"/>
      <c r="P5" s="481"/>
      <c r="Q5" s="481" t="s">
        <v>558</v>
      </c>
      <c r="R5" s="481"/>
      <c r="S5" s="481"/>
      <c r="T5" s="481"/>
      <c r="U5" s="481" t="s">
        <v>7</v>
      </c>
    </row>
    <row r="6" spans="1:16340" s="235" customFormat="1" ht="48" customHeight="1">
      <c r="A6" s="481"/>
      <c r="B6" s="481"/>
      <c r="C6" s="481"/>
      <c r="D6" s="481"/>
      <c r="E6" s="479"/>
      <c r="F6" s="480"/>
      <c r="G6" s="474"/>
      <c r="H6" s="475"/>
      <c r="I6" s="475"/>
      <c r="J6" s="476"/>
      <c r="K6" s="481"/>
      <c r="L6" s="481"/>
      <c r="M6" s="481"/>
      <c r="N6" s="481"/>
      <c r="O6" s="481"/>
      <c r="P6" s="481"/>
      <c r="Q6" s="481"/>
      <c r="R6" s="481"/>
      <c r="S6" s="481"/>
      <c r="T6" s="481"/>
      <c r="U6" s="481"/>
    </row>
    <row r="7" spans="1:16340" s="235" customFormat="1" ht="33.75" customHeight="1">
      <c r="A7" s="481"/>
      <c r="B7" s="481"/>
      <c r="C7" s="481"/>
      <c r="D7" s="481"/>
      <c r="E7" s="481" t="s">
        <v>36</v>
      </c>
      <c r="F7" s="481" t="s">
        <v>292</v>
      </c>
      <c r="G7" s="468" t="s">
        <v>36</v>
      </c>
      <c r="H7" s="485" t="s">
        <v>292</v>
      </c>
      <c r="I7" s="486"/>
      <c r="J7" s="487"/>
      <c r="K7" s="481" t="s">
        <v>9</v>
      </c>
      <c r="L7" s="481" t="s">
        <v>292</v>
      </c>
      <c r="M7" s="481" t="s">
        <v>36</v>
      </c>
      <c r="N7" s="481" t="s">
        <v>292</v>
      </c>
      <c r="O7" s="481"/>
      <c r="P7" s="481"/>
      <c r="Q7" s="481" t="s">
        <v>292</v>
      </c>
      <c r="R7" s="481"/>
      <c r="S7" s="481"/>
      <c r="T7" s="481"/>
      <c r="U7" s="481"/>
    </row>
    <row r="8" spans="1:16340" s="235" customFormat="1" ht="33.75" customHeight="1">
      <c r="A8" s="481"/>
      <c r="B8" s="481"/>
      <c r="C8" s="481"/>
      <c r="D8" s="481"/>
      <c r="E8" s="481"/>
      <c r="F8" s="482"/>
      <c r="G8" s="470"/>
      <c r="H8" s="468" t="s">
        <v>9</v>
      </c>
      <c r="I8" s="466" t="s">
        <v>14</v>
      </c>
      <c r="J8" s="467"/>
      <c r="K8" s="481"/>
      <c r="L8" s="481"/>
      <c r="M8" s="481"/>
      <c r="N8" s="481" t="s">
        <v>9</v>
      </c>
      <c r="O8" s="488" t="s">
        <v>14</v>
      </c>
      <c r="P8" s="488"/>
      <c r="Q8" s="481" t="s">
        <v>36</v>
      </c>
      <c r="R8" s="488" t="s">
        <v>14</v>
      </c>
      <c r="S8" s="488"/>
      <c r="T8" s="488"/>
      <c r="U8" s="481"/>
    </row>
    <row r="9" spans="1:16340" s="235" customFormat="1" ht="150">
      <c r="A9" s="481"/>
      <c r="B9" s="481"/>
      <c r="C9" s="481"/>
      <c r="D9" s="481"/>
      <c r="E9" s="481"/>
      <c r="F9" s="482"/>
      <c r="G9" s="469"/>
      <c r="H9" s="469"/>
      <c r="I9" s="230" t="s">
        <v>38</v>
      </c>
      <c r="J9" s="230" t="s">
        <v>290</v>
      </c>
      <c r="K9" s="481"/>
      <c r="L9" s="481"/>
      <c r="M9" s="481"/>
      <c r="N9" s="481"/>
      <c r="O9" s="230" t="s">
        <v>38</v>
      </c>
      <c r="P9" s="230" t="s">
        <v>290</v>
      </c>
      <c r="Q9" s="481"/>
      <c r="R9" s="230" t="s">
        <v>77</v>
      </c>
      <c r="S9" s="230" t="s">
        <v>349</v>
      </c>
      <c r="T9" s="230" t="s">
        <v>350</v>
      </c>
      <c r="U9" s="481"/>
    </row>
    <row r="10" spans="1:16340" s="238" customFormat="1" ht="18.75" hidden="1">
      <c r="A10" s="237">
        <v>1</v>
      </c>
      <c r="B10" s="237">
        <v>2</v>
      </c>
      <c r="C10" s="237">
        <v>3</v>
      </c>
      <c r="D10" s="237">
        <v>4</v>
      </c>
      <c r="E10" s="237">
        <v>5</v>
      </c>
      <c r="F10" s="237">
        <v>6</v>
      </c>
      <c r="G10" s="237">
        <v>7</v>
      </c>
      <c r="H10" s="237">
        <v>8</v>
      </c>
      <c r="I10" s="237">
        <v>9</v>
      </c>
      <c r="J10" s="237">
        <v>10</v>
      </c>
      <c r="K10" s="237">
        <v>11</v>
      </c>
      <c r="L10" s="237">
        <v>12</v>
      </c>
      <c r="M10" s="237">
        <v>13</v>
      </c>
      <c r="N10" s="237">
        <v>14</v>
      </c>
      <c r="O10" s="237">
        <v>15</v>
      </c>
      <c r="P10" s="237">
        <v>16</v>
      </c>
      <c r="Q10" s="237">
        <v>17</v>
      </c>
      <c r="R10" s="237">
        <v>18</v>
      </c>
      <c r="S10" s="237">
        <v>19</v>
      </c>
      <c r="T10" s="237">
        <v>20</v>
      </c>
      <c r="U10" s="237">
        <v>21</v>
      </c>
    </row>
    <row r="11" spans="1:16340" s="239" customFormat="1" ht="31.5">
      <c r="A11" s="255" t="s">
        <v>82</v>
      </c>
      <c r="B11" s="256" t="s">
        <v>510</v>
      </c>
      <c r="C11" s="249"/>
      <c r="D11" s="257"/>
      <c r="E11" s="262">
        <f t="shared" ref="E11:U11" si="0">E12+E30</f>
        <v>557808.97499999998</v>
      </c>
      <c r="F11" s="262">
        <f t="shared" si="0"/>
        <v>559271.97499999998</v>
      </c>
      <c r="G11" s="262" t="e">
        <f t="shared" si="0"/>
        <v>#REF!</v>
      </c>
      <c r="H11" s="262" t="e">
        <f t="shared" si="0"/>
        <v>#REF!</v>
      </c>
      <c r="I11" s="262" t="e">
        <f t="shared" si="0"/>
        <v>#REF!</v>
      </c>
      <c r="J11" s="262" t="e">
        <f t="shared" si="0"/>
        <v>#REF!</v>
      </c>
      <c r="K11" s="262">
        <f t="shared" si="0"/>
        <v>269461.25300000003</v>
      </c>
      <c r="L11" s="262">
        <f t="shared" si="0"/>
        <v>262596.27299999999</v>
      </c>
      <c r="M11" s="262">
        <f>M12+M30</f>
        <v>235513.04501500001</v>
      </c>
      <c r="N11" s="262">
        <f>N12+N30</f>
        <v>235513.04501500001</v>
      </c>
      <c r="O11" s="262">
        <f t="shared" si="0"/>
        <v>0</v>
      </c>
      <c r="P11" s="262">
        <f t="shared" si="0"/>
        <v>0</v>
      </c>
      <c r="Q11" s="262">
        <f t="shared" si="0"/>
        <v>186725</v>
      </c>
      <c r="R11" s="262">
        <f t="shared" si="0"/>
        <v>42300</v>
      </c>
      <c r="S11" s="262">
        <f t="shared" si="0"/>
        <v>75805</v>
      </c>
      <c r="T11" s="262">
        <f>T12+T30</f>
        <v>68620</v>
      </c>
      <c r="U11" s="262">
        <f t="shared" si="0"/>
        <v>0</v>
      </c>
    </row>
    <row r="12" spans="1:16340" s="239" customFormat="1" ht="18.75">
      <c r="A12" s="255" t="s">
        <v>39</v>
      </c>
      <c r="B12" s="256" t="s">
        <v>376</v>
      </c>
      <c r="C12" s="249"/>
      <c r="D12" s="257"/>
      <c r="E12" s="262">
        <f>E13+E18+E21+E24+E27</f>
        <v>422931.97499999998</v>
      </c>
      <c r="F12" s="262">
        <f t="shared" ref="F12:S12" si="1">F13+F18+F21+F24+F27</f>
        <v>424394.97499999998</v>
      </c>
      <c r="G12" s="262" t="e">
        <f t="shared" si="1"/>
        <v>#REF!</v>
      </c>
      <c r="H12" s="262" t="e">
        <f t="shared" si="1"/>
        <v>#REF!</v>
      </c>
      <c r="I12" s="262" t="e">
        <f t="shared" si="1"/>
        <v>#REF!</v>
      </c>
      <c r="J12" s="262" t="e">
        <f t="shared" si="1"/>
        <v>#REF!</v>
      </c>
      <c r="K12" s="262">
        <f t="shared" si="1"/>
        <v>198650.24800000002</v>
      </c>
      <c r="L12" s="262">
        <f t="shared" si="1"/>
        <v>191785.26799999998</v>
      </c>
      <c r="M12" s="262">
        <f t="shared" si="1"/>
        <v>186067.04501500001</v>
      </c>
      <c r="N12" s="262">
        <f t="shared" si="1"/>
        <v>186067.04501500001</v>
      </c>
      <c r="O12" s="262">
        <f t="shared" si="1"/>
        <v>0</v>
      </c>
      <c r="P12" s="262">
        <f t="shared" si="1"/>
        <v>0</v>
      </c>
      <c r="Q12" s="262">
        <f t="shared" si="1"/>
        <v>148130</v>
      </c>
      <c r="R12" s="262">
        <f t="shared" si="1"/>
        <v>42300</v>
      </c>
      <c r="S12" s="262">
        <f t="shared" si="1"/>
        <v>75805</v>
      </c>
      <c r="T12" s="262">
        <f>T13+T18+T21+T24+T27</f>
        <v>30025</v>
      </c>
      <c r="U12" s="263"/>
    </row>
    <row r="13" spans="1:16340" s="239" customFormat="1" ht="28.5">
      <c r="A13" s="255" t="s">
        <v>395</v>
      </c>
      <c r="B13" s="275" t="s">
        <v>549</v>
      </c>
      <c r="C13" s="276"/>
      <c r="D13" s="277"/>
      <c r="E13" s="278">
        <f>E14+E15</f>
        <v>275397.71999999997</v>
      </c>
      <c r="F13" s="278">
        <f t="shared" ref="F13:S13" si="2">F14+F15</f>
        <v>276860.71999999997</v>
      </c>
      <c r="G13" s="278" t="e">
        <f t="shared" si="2"/>
        <v>#REF!</v>
      </c>
      <c r="H13" s="278" t="e">
        <f t="shared" si="2"/>
        <v>#REF!</v>
      </c>
      <c r="I13" s="278" t="e">
        <f t="shared" si="2"/>
        <v>#REF!</v>
      </c>
      <c r="J13" s="278" t="e">
        <f t="shared" si="2"/>
        <v>#REF!</v>
      </c>
      <c r="K13" s="278">
        <f t="shared" si="2"/>
        <v>84578.32</v>
      </c>
      <c r="L13" s="278">
        <f t="shared" si="2"/>
        <v>77713.34</v>
      </c>
      <c r="M13" s="278">
        <f t="shared" si="2"/>
        <v>173328.04501500001</v>
      </c>
      <c r="N13" s="278">
        <f t="shared" si="2"/>
        <v>173328.04501500001</v>
      </c>
      <c r="O13" s="278">
        <f t="shared" si="2"/>
        <v>0</v>
      </c>
      <c r="P13" s="278">
        <f t="shared" si="2"/>
        <v>0</v>
      </c>
      <c r="Q13" s="278">
        <f t="shared" si="2"/>
        <v>135391</v>
      </c>
      <c r="R13" s="278">
        <f t="shared" si="2"/>
        <v>42300</v>
      </c>
      <c r="S13" s="278">
        <f t="shared" si="2"/>
        <v>75805</v>
      </c>
      <c r="T13" s="278">
        <f>T14+T15</f>
        <v>17286</v>
      </c>
      <c r="U13" s="278"/>
    </row>
    <row r="14" spans="1:16340" s="232" customFormat="1" ht="18.75">
      <c r="A14" s="252" t="s">
        <v>40</v>
      </c>
      <c r="B14" s="247" t="s">
        <v>554</v>
      </c>
      <c r="C14" s="244"/>
      <c r="D14" s="280"/>
      <c r="E14" s="281">
        <f>NTM!H15</f>
        <v>103069.96799999999</v>
      </c>
      <c r="F14" s="281">
        <f>NTM!I15</f>
        <v>104532.96799999999</v>
      </c>
      <c r="G14" s="281" t="e">
        <f>#REF!+#REF!+#REF!+#REF!+#REF!</f>
        <v>#REF!</v>
      </c>
      <c r="H14" s="281" t="e">
        <f>#REF!+#REF!+#REF!+#REF!+#REF!</f>
        <v>#REF!</v>
      </c>
      <c r="I14" s="281" t="e">
        <f>#REF!+#REF!+#REF!+#REF!+#REF!</f>
        <v>#REF!</v>
      </c>
      <c r="J14" s="281" t="e">
        <f>#REF!+#REF!+#REF!+#REF!+#REF!</f>
        <v>#REF!</v>
      </c>
      <c r="K14" s="281">
        <f>NTM!N15</f>
        <v>84578.32</v>
      </c>
      <c r="L14" s="281">
        <f>NTM!O15</f>
        <v>77713.34</v>
      </c>
      <c r="M14" s="281">
        <f>NTM!P15</f>
        <v>5959.2930149999993</v>
      </c>
      <c r="N14" s="281">
        <f>NTM!Q15</f>
        <v>5959.2930149999993</v>
      </c>
      <c r="O14" s="281"/>
      <c r="P14" s="281"/>
      <c r="Q14" s="281">
        <f>R14+S14+T14</f>
        <v>5573</v>
      </c>
      <c r="R14" s="281">
        <f>NTM!U15</f>
        <v>1400</v>
      </c>
      <c r="S14" s="281">
        <f>NTM!V15</f>
        <v>0</v>
      </c>
      <c r="T14" s="453">
        <f>NTM!W15</f>
        <v>4173</v>
      </c>
      <c r="U14" s="279"/>
    </row>
    <row r="15" spans="1:16340" s="232" customFormat="1" ht="18.75">
      <c r="A15" s="252" t="s">
        <v>53</v>
      </c>
      <c r="B15" s="247" t="s">
        <v>562</v>
      </c>
      <c r="C15" s="244"/>
      <c r="D15" s="280"/>
      <c r="E15" s="281">
        <f>E16+E17</f>
        <v>172327.75200000001</v>
      </c>
      <c r="F15" s="281">
        <f t="shared" ref="F15:S15" si="3">F16+F17</f>
        <v>172327.75200000001</v>
      </c>
      <c r="G15" s="281">
        <f t="shared" si="3"/>
        <v>0</v>
      </c>
      <c r="H15" s="281">
        <f t="shared" si="3"/>
        <v>0</v>
      </c>
      <c r="I15" s="281">
        <f t="shared" si="3"/>
        <v>0</v>
      </c>
      <c r="J15" s="281">
        <f t="shared" si="3"/>
        <v>0</v>
      </c>
      <c r="K15" s="281">
        <f t="shared" si="3"/>
        <v>0</v>
      </c>
      <c r="L15" s="281">
        <f t="shared" si="3"/>
        <v>0</v>
      </c>
      <c r="M15" s="281">
        <f t="shared" si="3"/>
        <v>167368.75200000001</v>
      </c>
      <c r="N15" s="281">
        <f t="shared" si="3"/>
        <v>167368.75200000001</v>
      </c>
      <c r="O15" s="281">
        <f t="shared" si="3"/>
        <v>0</v>
      </c>
      <c r="P15" s="281">
        <f t="shared" si="3"/>
        <v>0</v>
      </c>
      <c r="Q15" s="281">
        <f t="shared" si="3"/>
        <v>129818</v>
      </c>
      <c r="R15" s="281">
        <f t="shared" si="3"/>
        <v>40900</v>
      </c>
      <c r="S15" s="281">
        <f t="shared" si="3"/>
        <v>75805</v>
      </c>
      <c r="T15" s="453">
        <f>T16+T17</f>
        <v>13113</v>
      </c>
      <c r="U15" s="279"/>
    </row>
    <row r="16" spans="1:16340" s="232" customFormat="1" ht="18.75">
      <c r="A16" s="252"/>
      <c r="B16" s="292" t="s">
        <v>778</v>
      </c>
      <c r="C16" s="244"/>
      <c r="D16" s="280"/>
      <c r="E16" s="281">
        <f>NTM!H43</f>
        <v>112388</v>
      </c>
      <c r="F16" s="281">
        <f>NTM!H43</f>
        <v>112388</v>
      </c>
      <c r="G16" s="281"/>
      <c r="H16" s="281"/>
      <c r="I16" s="281"/>
      <c r="J16" s="281"/>
      <c r="K16" s="281"/>
      <c r="L16" s="281"/>
      <c r="M16" s="281">
        <f>NTM!P43</f>
        <v>107429</v>
      </c>
      <c r="N16" s="281">
        <f>NTM!Q43</f>
        <v>107429</v>
      </c>
      <c r="O16" s="281"/>
      <c r="P16" s="281"/>
      <c r="Q16" s="281">
        <f>R16+S16+T16</f>
        <v>78433</v>
      </c>
      <c r="R16" s="281">
        <f>NTM!U43</f>
        <v>40900</v>
      </c>
      <c r="S16" s="281">
        <f>NTM!V43</f>
        <v>30805</v>
      </c>
      <c r="T16" s="453">
        <f>NTM!W43</f>
        <v>6728</v>
      </c>
      <c r="U16" s="279"/>
    </row>
    <row r="17" spans="1:21" s="232" customFormat="1" ht="18.75">
      <c r="A17" s="252"/>
      <c r="B17" s="292" t="s">
        <v>563</v>
      </c>
      <c r="C17" s="244"/>
      <c r="D17" s="280"/>
      <c r="E17" s="281">
        <f>NTM!H78</f>
        <v>59939.752</v>
      </c>
      <c r="F17" s="281">
        <f>NTM!H78</f>
        <v>59939.752</v>
      </c>
      <c r="G17" s="281"/>
      <c r="H17" s="281"/>
      <c r="I17" s="281"/>
      <c r="J17" s="281"/>
      <c r="K17" s="281"/>
      <c r="L17" s="281"/>
      <c r="M17" s="281">
        <f>NTM!P78</f>
        <v>59939.752</v>
      </c>
      <c r="N17" s="281">
        <f>NTM!Q78</f>
        <v>59939.752</v>
      </c>
      <c r="O17" s="281"/>
      <c r="P17" s="281"/>
      <c r="Q17" s="281">
        <f>R17+S17+T17</f>
        <v>51385</v>
      </c>
      <c r="R17" s="281"/>
      <c r="S17" s="281">
        <f>NTM!V78</f>
        <v>45000</v>
      </c>
      <c r="T17" s="453">
        <f>NTM!W78</f>
        <v>6385</v>
      </c>
      <c r="U17" s="279"/>
    </row>
    <row r="18" spans="1:21" s="232" customFormat="1" ht="18.75">
      <c r="A18" s="253" t="s">
        <v>396</v>
      </c>
      <c r="B18" s="285" t="s">
        <v>380</v>
      </c>
      <c r="C18" s="284"/>
      <c r="D18" s="280"/>
      <c r="E18" s="286">
        <f t="shared" ref="E18:S18" si="4">E19+E20</f>
        <v>69309</v>
      </c>
      <c r="F18" s="286">
        <f t="shared" si="4"/>
        <v>69309</v>
      </c>
      <c r="G18" s="286">
        <f t="shared" si="4"/>
        <v>0</v>
      </c>
      <c r="H18" s="286">
        <f t="shared" si="4"/>
        <v>0</v>
      </c>
      <c r="I18" s="286">
        <f t="shared" si="4"/>
        <v>0</v>
      </c>
      <c r="J18" s="286">
        <f t="shared" si="4"/>
        <v>0</v>
      </c>
      <c r="K18" s="286">
        <f t="shared" si="4"/>
        <v>48739.14</v>
      </c>
      <c r="L18" s="286">
        <f t="shared" si="4"/>
        <v>48739.14</v>
      </c>
      <c r="M18" s="286">
        <f t="shared" si="4"/>
        <v>7527</v>
      </c>
      <c r="N18" s="286">
        <f t="shared" si="4"/>
        <v>7527</v>
      </c>
      <c r="O18" s="286">
        <f t="shared" si="4"/>
        <v>0</v>
      </c>
      <c r="P18" s="286">
        <f t="shared" si="4"/>
        <v>0</v>
      </c>
      <c r="Q18" s="286">
        <f t="shared" si="4"/>
        <v>7527</v>
      </c>
      <c r="R18" s="286">
        <f t="shared" si="4"/>
        <v>0</v>
      </c>
      <c r="S18" s="286">
        <f t="shared" si="4"/>
        <v>0</v>
      </c>
      <c r="T18" s="286">
        <f>T19+T20</f>
        <v>7527</v>
      </c>
      <c r="U18" s="287"/>
    </row>
    <row r="19" spans="1:21" s="232" customFormat="1" ht="18.75">
      <c r="A19" s="252" t="s">
        <v>40</v>
      </c>
      <c r="B19" s="247" t="s">
        <v>554</v>
      </c>
      <c r="C19" s="284"/>
      <c r="D19" s="280"/>
      <c r="E19" s="282">
        <f>HTK!H14</f>
        <v>69309</v>
      </c>
      <c r="F19" s="282">
        <f>HTK!I14</f>
        <v>69309</v>
      </c>
      <c r="G19" s="282"/>
      <c r="H19" s="282"/>
      <c r="I19" s="282"/>
      <c r="J19" s="282"/>
      <c r="K19" s="282">
        <f>HTK!N14</f>
        <v>48739.14</v>
      </c>
      <c r="L19" s="282">
        <f>HTK!O14</f>
        <v>48739.14</v>
      </c>
      <c r="M19" s="282">
        <f>HTK!P14</f>
        <v>7527</v>
      </c>
      <c r="N19" s="282">
        <f>HTK!Q14</f>
        <v>7527</v>
      </c>
      <c r="O19" s="282"/>
      <c r="P19" s="282"/>
      <c r="Q19" s="281">
        <f t="shared" ref="Q19:Q22" si="5">R19+S19+T19</f>
        <v>7527</v>
      </c>
      <c r="R19" s="282"/>
      <c r="S19" s="282">
        <f>HTK!V14</f>
        <v>0</v>
      </c>
      <c r="T19" s="454">
        <f>HTK!W14</f>
        <v>7527</v>
      </c>
      <c r="U19" s="283"/>
    </row>
    <row r="20" spans="1:21" s="232" customFormat="1" ht="18.75">
      <c r="A20" s="252" t="s">
        <v>53</v>
      </c>
      <c r="B20" s="247" t="s">
        <v>562</v>
      </c>
      <c r="C20" s="244"/>
      <c r="D20" s="280"/>
      <c r="E20" s="281"/>
      <c r="F20" s="281"/>
      <c r="G20" s="281"/>
      <c r="H20" s="281"/>
      <c r="I20" s="281"/>
      <c r="J20" s="281"/>
      <c r="K20" s="281"/>
      <c r="L20" s="281"/>
      <c r="M20" s="281"/>
      <c r="N20" s="281"/>
      <c r="O20" s="281"/>
      <c r="P20" s="281"/>
      <c r="Q20" s="281"/>
      <c r="R20" s="281"/>
      <c r="S20" s="281"/>
      <c r="T20" s="281"/>
      <c r="U20" s="279"/>
    </row>
    <row r="21" spans="1:21" s="243" customFormat="1" ht="16.5">
      <c r="A21" s="266" t="s">
        <v>397</v>
      </c>
      <c r="B21" s="289" t="s">
        <v>379</v>
      </c>
      <c r="C21" s="244"/>
      <c r="D21" s="290"/>
      <c r="E21" s="291">
        <f>E22+E23</f>
        <v>20515</v>
      </c>
      <c r="F21" s="291">
        <f t="shared" ref="F21:R21" si="6">F22+F23</f>
        <v>20515</v>
      </c>
      <c r="G21" s="291">
        <f t="shared" si="6"/>
        <v>0</v>
      </c>
      <c r="H21" s="291">
        <f t="shared" si="6"/>
        <v>0</v>
      </c>
      <c r="I21" s="291">
        <f t="shared" si="6"/>
        <v>0</v>
      </c>
      <c r="J21" s="291">
        <f t="shared" si="6"/>
        <v>0</v>
      </c>
      <c r="K21" s="291">
        <f t="shared" si="6"/>
        <v>16330</v>
      </c>
      <c r="L21" s="291">
        <f t="shared" si="6"/>
        <v>16330</v>
      </c>
      <c r="M21" s="291">
        <f t="shared" si="6"/>
        <v>1493</v>
      </c>
      <c r="N21" s="291">
        <f t="shared" si="6"/>
        <v>1493</v>
      </c>
      <c r="O21" s="291">
        <f t="shared" si="6"/>
        <v>0</v>
      </c>
      <c r="P21" s="291">
        <f t="shared" si="6"/>
        <v>0</v>
      </c>
      <c r="Q21" s="291">
        <f t="shared" si="6"/>
        <v>1493</v>
      </c>
      <c r="R21" s="291">
        <f t="shared" si="6"/>
        <v>0</v>
      </c>
      <c r="S21" s="291">
        <f>S22+S23</f>
        <v>0</v>
      </c>
      <c r="T21" s="291">
        <f>T22+T23</f>
        <v>1493</v>
      </c>
      <c r="U21" s="288"/>
    </row>
    <row r="22" spans="1:21" s="232" customFormat="1" ht="18.75">
      <c r="A22" s="252" t="s">
        <v>40</v>
      </c>
      <c r="B22" s="247" t="s">
        <v>554</v>
      </c>
      <c r="C22" s="284"/>
      <c r="D22" s="280"/>
      <c r="E22" s="282">
        <f>TPTX!I13</f>
        <v>20515</v>
      </c>
      <c r="F22" s="282">
        <f>TPTX!I13</f>
        <v>20515</v>
      </c>
      <c r="G22" s="282"/>
      <c r="H22" s="282"/>
      <c r="I22" s="282"/>
      <c r="J22" s="282"/>
      <c r="K22" s="282">
        <f>TPTX!N13</f>
        <v>16330</v>
      </c>
      <c r="L22" s="282">
        <f>TPTX!O13</f>
        <v>16330</v>
      </c>
      <c r="M22" s="282">
        <f>TPTX!P14</f>
        <v>1493</v>
      </c>
      <c r="N22" s="282">
        <f>TPTX!Q14</f>
        <v>1493</v>
      </c>
      <c r="O22" s="282"/>
      <c r="P22" s="282"/>
      <c r="Q22" s="281">
        <f t="shared" si="5"/>
        <v>1493</v>
      </c>
      <c r="R22" s="282"/>
      <c r="S22" s="282">
        <f>TPTX!V14</f>
        <v>0</v>
      </c>
      <c r="T22" s="454">
        <f>TPTX!W14</f>
        <v>1493</v>
      </c>
      <c r="U22" s="283"/>
    </row>
    <row r="23" spans="1:21" s="232" customFormat="1" ht="18.75">
      <c r="A23" s="252" t="s">
        <v>53</v>
      </c>
      <c r="B23" s="247" t="s">
        <v>562</v>
      </c>
      <c r="C23" s="244"/>
      <c r="D23" s="280"/>
      <c r="E23" s="281"/>
      <c r="F23" s="281"/>
      <c r="G23" s="281"/>
      <c r="H23" s="281"/>
      <c r="I23" s="281"/>
      <c r="J23" s="281"/>
      <c r="K23" s="281"/>
      <c r="L23" s="281"/>
      <c r="M23" s="281"/>
      <c r="N23" s="281"/>
      <c r="O23" s="281"/>
      <c r="P23" s="281"/>
      <c r="Q23" s="281"/>
      <c r="R23" s="281"/>
      <c r="S23" s="281"/>
      <c r="T23" s="281"/>
      <c r="U23" s="279"/>
    </row>
    <row r="24" spans="1:21" s="232" customFormat="1" ht="18.75">
      <c r="A24" s="253" t="s">
        <v>512</v>
      </c>
      <c r="B24" s="285" t="s">
        <v>511</v>
      </c>
      <c r="C24" s="284"/>
      <c r="D24" s="280"/>
      <c r="E24" s="286">
        <f>E25+E26</f>
        <v>38269.040000000001</v>
      </c>
      <c r="F24" s="286">
        <f t="shared" ref="F24:T24" si="7">F25+F26</f>
        <v>38269.040000000001</v>
      </c>
      <c r="G24" s="286">
        <f t="shared" si="7"/>
        <v>0</v>
      </c>
      <c r="H24" s="286">
        <f t="shared" si="7"/>
        <v>0</v>
      </c>
      <c r="I24" s="286">
        <f t="shared" si="7"/>
        <v>0</v>
      </c>
      <c r="J24" s="286">
        <f t="shared" si="7"/>
        <v>0</v>
      </c>
      <c r="K24" s="286">
        <f t="shared" si="7"/>
        <v>32642.788</v>
      </c>
      <c r="L24" s="286">
        <f t="shared" si="7"/>
        <v>32642.788</v>
      </c>
      <c r="M24" s="286">
        <f t="shared" si="7"/>
        <v>2605</v>
      </c>
      <c r="N24" s="286">
        <f t="shared" si="7"/>
        <v>2605</v>
      </c>
      <c r="O24" s="286">
        <f t="shared" si="7"/>
        <v>0</v>
      </c>
      <c r="P24" s="286">
        <f t="shared" si="7"/>
        <v>0</v>
      </c>
      <c r="Q24" s="286">
        <f t="shared" si="7"/>
        <v>2605</v>
      </c>
      <c r="R24" s="286">
        <f t="shared" si="7"/>
        <v>0</v>
      </c>
      <c r="S24" s="286">
        <f t="shared" si="7"/>
        <v>0</v>
      </c>
      <c r="T24" s="286">
        <f t="shared" si="7"/>
        <v>2605</v>
      </c>
      <c r="U24" s="287"/>
    </row>
    <row r="25" spans="1:21" s="232" customFormat="1" ht="18.75">
      <c r="A25" s="252" t="s">
        <v>40</v>
      </c>
      <c r="B25" s="247" t="s">
        <v>554</v>
      </c>
      <c r="C25" s="284"/>
      <c r="D25" s="280"/>
      <c r="E25" s="282">
        <f>ĐACAX!I24</f>
        <v>38269.040000000001</v>
      </c>
      <c r="F25" s="282">
        <f>ĐACAX!J24</f>
        <v>38269.040000000001</v>
      </c>
      <c r="G25" s="282"/>
      <c r="H25" s="282"/>
      <c r="I25" s="282"/>
      <c r="J25" s="282"/>
      <c r="K25" s="282">
        <f>ĐACAX!O24</f>
        <v>32642.788</v>
      </c>
      <c r="L25" s="282">
        <f>ĐACAX!P24</f>
        <v>32642.788</v>
      </c>
      <c r="M25" s="282">
        <f>ĐACAX!Q24</f>
        <v>2605</v>
      </c>
      <c r="N25" s="282">
        <f>ĐACAX!Q24</f>
        <v>2605</v>
      </c>
      <c r="O25" s="282"/>
      <c r="P25" s="282"/>
      <c r="Q25" s="281">
        <f>R25+S25+T25</f>
        <v>2605</v>
      </c>
      <c r="R25" s="282"/>
      <c r="S25" s="282">
        <f>ĐACAX!W24</f>
        <v>0</v>
      </c>
      <c r="T25" s="454">
        <f>ĐACAX!X24</f>
        <v>2605</v>
      </c>
      <c r="U25" s="283"/>
    </row>
    <row r="26" spans="1:21" s="232" customFormat="1" ht="18.75">
      <c r="A26" s="252" t="s">
        <v>53</v>
      </c>
      <c r="B26" s="247" t="s">
        <v>562</v>
      </c>
      <c r="C26" s="244"/>
      <c r="D26" s="280"/>
      <c r="E26" s="281"/>
      <c r="F26" s="281"/>
      <c r="G26" s="281"/>
      <c r="H26" s="281"/>
      <c r="I26" s="281"/>
      <c r="J26" s="281"/>
      <c r="K26" s="281"/>
      <c r="L26" s="281"/>
      <c r="M26" s="281"/>
      <c r="N26" s="281"/>
      <c r="O26" s="281"/>
      <c r="P26" s="281"/>
      <c r="Q26" s="281"/>
      <c r="R26" s="281"/>
      <c r="S26" s="281"/>
      <c r="T26" s="281"/>
      <c r="U26" s="279"/>
    </row>
    <row r="27" spans="1:21" s="232" customFormat="1" ht="18.75">
      <c r="A27" s="253" t="s">
        <v>513</v>
      </c>
      <c r="B27" s="285" t="s">
        <v>514</v>
      </c>
      <c r="C27" s="284"/>
      <c r="D27" s="280"/>
      <c r="E27" s="286">
        <f>E28+E29</f>
        <v>19441.215</v>
      </c>
      <c r="F27" s="286">
        <f t="shared" ref="F27:T27" si="8">F28+F29</f>
        <v>19441.215</v>
      </c>
      <c r="G27" s="286">
        <f t="shared" si="8"/>
        <v>0</v>
      </c>
      <c r="H27" s="286">
        <f t="shared" si="8"/>
        <v>0</v>
      </c>
      <c r="I27" s="286">
        <f t="shared" si="8"/>
        <v>0</v>
      </c>
      <c r="J27" s="286">
        <f t="shared" si="8"/>
        <v>0</v>
      </c>
      <c r="K27" s="286">
        <f t="shared" si="8"/>
        <v>16360</v>
      </c>
      <c r="L27" s="286">
        <f t="shared" si="8"/>
        <v>16360</v>
      </c>
      <c r="M27" s="286">
        <f t="shared" si="8"/>
        <v>1114</v>
      </c>
      <c r="N27" s="286">
        <f t="shared" si="8"/>
        <v>1114</v>
      </c>
      <c r="O27" s="286">
        <f t="shared" si="8"/>
        <v>0</v>
      </c>
      <c r="P27" s="286">
        <f t="shared" si="8"/>
        <v>0</v>
      </c>
      <c r="Q27" s="286">
        <f t="shared" si="8"/>
        <v>1114</v>
      </c>
      <c r="R27" s="286">
        <f t="shared" si="8"/>
        <v>0</v>
      </c>
      <c r="S27" s="286">
        <f t="shared" si="8"/>
        <v>0</v>
      </c>
      <c r="T27" s="286">
        <f t="shared" si="8"/>
        <v>1114</v>
      </c>
      <c r="U27" s="287"/>
    </row>
    <row r="28" spans="1:21" s="232" customFormat="1" ht="18.75">
      <c r="A28" s="252" t="s">
        <v>40</v>
      </c>
      <c r="B28" s="247" t="s">
        <v>554</v>
      </c>
      <c r="C28" s="284"/>
      <c r="D28" s="280"/>
      <c r="E28" s="282">
        <f>ĐAGD!H24</f>
        <v>19441.215</v>
      </c>
      <c r="F28" s="282">
        <f>ĐAGD!I13</f>
        <v>19441.215</v>
      </c>
      <c r="G28" s="282"/>
      <c r="H28" s="282"/>
      <c r="I28" s="282"/>
      <c r="J28" s="282"/>
      <c r="K28" s="282">
        <f>ĐAGD!N13</f>
        <v>16360</v>
      </c>
      <c r="L28" s="282">
        <f>ĐAGD!O13</f>
        <v>16360</v>
      </c>
      <c r="M28" s="282">
        <f>ĐAGD!P13</f>
        <v>1114</v>
      </c>
      <c r="N28" s="282">
        <f>ĐAGD!W13</f>
        <v>1114</v>
      </c>
      <c r="O28" s="282"/>
      <c r="P28" s="282"/>
      <c r="Q28" s="281">
        <f>R28+S28+T28</f>
        <v>1114</v>
      </c>
      <c r="R28" s="282"/>
      <c r="S28" s="282"/>
      <c r="T28" s="454">
        <f>ĐAGD!W13</f>
        <v>1114</v>
      </c>
      <c r="U28" s="283"/>
    </row>
    <row r="29" spans="1:21" s="232" customFormat="1" ht="18.75">
      <c r="A29" s="252" t="s">
        <v>53</v>
      </c>
      <c r="B29" s="247" t="s">
        <v>562</v>
      </c>
      <c r="C29" s="244"/>
      <c r="D29" s="280"/>
      <c r="E29" s="281"/>
      <c r="F29" s="281"/>
      <c r="G29" s="281"/>
      <c r="H29" s="281"/>
      <c r="I29" s="281"/>
      <c r="J29" s="281"/>
      <c r="K29" s="281"/>
      <c r="L29" s="281"/>
      <c r="M29" s="281"/>
      <c r="N29" s="281"/>
      <c r="O29" s="281"/>
      <c r="P29" s="281"/>
      <c r="Q29" s="281"/>
      <c r="R29" s="281"/>
      <c r="S29" s="281"/>
      <c r="T29" s="281"/>
      <c r="U29" s="279"/>
    </row>
    <row r="30" spans="1:21" s="239" customFormat="1" ht="18.75">
      <c r="A30" s="255" t="s">
        <v>57</v>
      </c>
      <c r="B30" s="275" t="s">
        <v>307</v>
      </c>
      <c r="C30" s="276"/>
      <c r="D30" s="277"/>
      <c r="E30" s="278">
        <f>E32+E33+E31</f>
        <v>134877</v>
      </c>
      <c r="F30" s="278">
        <f t="shared" ref="F30:T30" si="9">F32+F33+F31</f>
        <v>134877</v>
      </c>
      <c r="G30" s="278">
        <f t="shared" si="9"/>
        <v>0</v>
      </c>
      <c r="H30" s="278">
        <f t="shared" si="9"/>
        <v>9300</v>
      </c>
      <c r="I30" s="278">
        <f t="shared" si="9"/>
        <v>9300</v>
      </c>
      <c r="J30" s="278">
        <f t="shared" si="9"/>
        <v>0</v>
      </c>
      <c r="K30" s="278">
        <f t="shared" si="9"/>
        <v>70811.005000000005</v>
      </c>
      <c r="L30" s="278">
        <f t="shared" si="9"/>
        <v>70811.005000000005</v>
      </c>
      <c r="M30" s="278">
        <f t="shared" si="9"/>
        <v>49446</v>
      </c>
      <c r="N30" s="278">
        <f t="shared" si="9"/>
        <v>49446</v>
      </c>
      <c r="O30" s="278">
        <f t="shared" si="9"/>
        <v>0</v>
      </c>
      <c r="P30" s="278">
        <f t="shared" si="9"/>
        <v>0</v>
      </c>
      <c r="Q30" s="278">
        <f t="shared" si="9"/>
        <v>38595</v>
      </c>
      <c r="R30" s="278">
        <f t="shared" si="9"/>
        <v>0</v>
      </c>
      <c r="S30" s="278">
        <f t="shared" si="9"/>
        <v>0</v>
      </c>
      <c r="T30" s="278">
        <f t="shared" si="9"/>
        <v>38595</v>
      </c>
      <c r="U30" s="278"/>
    </row>
    <row r="31" spans="1:21" s="218" customFormat="1" ht="39.75" customHeight="1">
      <c r="A31" s="377">
        <v>1</v>
      </c>
      <c r="B31" s="378" t="s">
        <v>366</v>
      </c>
      <c r="C31" s="379"/>
      <c r="D31" s="380" t="s">
        <v>438</v>
      </c>
      <c r="E31" s="282">
        <v>9300</v>
      </c>
      <c r="F31" s="282">
        <v>9300</v>
      </c>
      <c r="G31" s="387"/>
      <c r="H31" s="389">
        <v>9300</v>
      </c>
      <c r="I31" s="389">
        <v>9300</v>
      </c>
      <c r="J31" s="389"/>
      <c r="K31" s="389">
        <v>5800</v>
      </c>
      <c r="L31" s="389">
        <v>5800</v>
      </c>
      <c r="M31" s="389">
        <v>3500</v>
      </c>
      <c r="N31" s="389">
        <v>3500</v>
      </c>
      <c r="O31" s="399"/>
      <c r="P31" s="389"/>
      <c r="Q31" s="389">
        <f>R31+S31+T31</f>
        <v>3500</v>
      </c>
      <c r="R31" s="389"/>
      <c r="S31" s="389"/>
      <c r="T31" s="389">
        <v>3500</v>
      </c>
      <c r="U31" s="382"/>
    </row>
    <row r="32" spans="1:21" s="232" customFormat="1" ht="18.75">
      <c r="A32" s="252" t="s">
        <v>40</v>
      </c>
      <c r="B32" s="247" t="s">
        <v>554</v>
      </c>
      <c r="C32" s="284"/>
      <c r="D32" s="280"/>
      <c r="E32" s="282">
        <f>NSH!H16</f>
        <v>99987</v>
      </c>
      <c r="F32" s="282">
        <f>NSH!I16</f>
        <v>99987</v>
      </c>
      <c r="G32" s="282"/>
      <c r="H32" s="282"/>
      <c r="I32" s="282"/>
      <c r="J32" s="282"/>
      <c r="K32" s="282">
        <f>NSH!N16</f>
        <v>65011.004999999997</v>
      </c>
      <c r="L32" s="282">
        <f>NSH!O16</f>
        <v>65011.004999999997</v>
      </c>
      <c r="M32" s="282">
        <f>NSH!Q16</f>
        <v>20356</v>
      </c>
      <c r="N32" s="282">
        <f>NSH!W16</f>
        <v>20356</v>
      </c>
      <c r="O32" s="282"/>
      <c r="P32" s="282"/>
      <c r="Q32" s="281">
        <f t="shared" ref="Q32" si="10">R32+S32+T32</f>
        <v>20356</v>
      </c>
      <c r="R32" s="282"/>
      <c r="S32" s="282"/>
      <c r="T32" s="282">
        <f>NSH!W16</f>
        <v>20356</v>
      </c>
      <c r="U32" s="283"/>
    </row>
    <row r="33" spans="1:21" s="232" customFormat="1" ht="18.75">
      <c r="A33" s="252" t="s">
        <v>53</v>
      </c>
      <c r="B33" s="247" t="s">
        <v>562</v>
      </c>
      <c r="C33" s="244"/>
      <c r="D33" s="280"/>
      <c r="E33" s="281">
        <f>NSH!H59</f>
        <v>25590</v>
      </c>
      <c r="F33" s="281">
        <f>NSH!I59</f>
        <v>25590</v>
      </c>
      <c r="G33" s="281"/>
      <c r="H33" s="281"/>
      <c r="I33" s="281"/>
      <c r="J33" s="281"/>
      <c r="K33" s="281"/>
      <c r="L33" s="281"/>
      <c r="M33" s="281">
        <f>NSH!P59</f>
        <v>25590</v>
      </c>
      <c r="N33" s="281">
        <f>NSH!Q59</f>
        <v>25590</v>
      </c>
      <c r="O33" s="281"/>
      <c r="P33" s="281"/>
      <c r="Q33" s="281">
        <f>R33+S33+T33</f>
        <v>14739</v>
      </c>
      <c r="R33" s="281"/>
      <c r="S33" s="281"/>
      <c r="T33" s="281">
        <f>NSH!W59</f>
        <v>14739</v>
      </c>
      <c r="U33" s="279"/>
    </row>
    <row r="35" spans="1:21" ht="49.5" customHeight="1"/>
    <row r="36" spans="1:21" ht="49.5" customHeight="1"/>
    <row r="37" spans="1:21" ht="49.5" customHeight="1"/>
    <row r="38" spans="1:21" ht="49.5" customHeight="1"/>
    <row r="39" spans="1:21" ht="49.5" customHeight="1"/>
    <row r="40" spans="1:21" ht="49.5" customHeight="1"/>
    <row r="41" spans="1:21" ht="49.5" customHeight="1"/>
    <row r="42" spans="1:21" ht="49.5" customHeight="1"/>
    <row r="43" spans="1:21" ht="49.5" customHeight="1"/>
  </sheetData>
  <mergeCells count="29">
    <mergeCell ref="O8:P8"/>
    <mergeCell ref="Q8:Q9"/>
    <mergeCell ref="R8:T8"/>
    <mergeCell ref="K7:K9"/>
    <mergeCell ref="L7:L9"/>
    <mergeCell ref="M7:M9"/>
    <mergeCell ref="N7:P7"/>
    <mergeCell ref="Q7:T7"/>
    <mergeCell ref="B5:B9"/>
    <mergeCell ref="C5:C9"/>
    <mergeCell ref="D5:D9"/>
    <mergeCell ref="E7:E9"/>
    <mergeCell ref="N8:N9"/>
    <mergeCell ref="A1:U1"/>
    <mergeCell ref="I8:J8"/>
    <mergeCell ref="H8:H9"/>
    <mergeCell ref="G7:G9"/>
    <mergeCell ref="G5:J6"/>
    <mergeCell ref="E5:F6"/>
    <mergeCell ref="F7:F9"/>
    <mergeCell ref="K5:L6"/>
    <mergeCell ref="A3:U3"/>
    <mergeCell ref="S4:U4"/>
    <mergeCell ref="A2:U2"/>
    <mergeCell ref="M5:P6"/>
    <mergeCell ref="Q5:T6"/>
    <mergeCell ref="U5:U9"/>
    <mergeCell ref="H7:J7"/>
    <mergeCell ref="A5:A9"/>
  </mergeCells>
  <pageMargins left="0.41" right="0.47" top="0.75" bottom="0.75" header="0.3" footer="0.3"/>
  <pageSetup paperSize="9" scale="79" fitToHeight="0" orientation="landscape" r:id="rId1"/>
  <headerFooter>
    <oddHeade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6"/>
  <sheetViews>
    <sheetView tabSelected="1" topLeftCell="A13" zoomScale="80" zoomScaleNormal="80" workbookViewId="0">
      <selection activeCell="A6" sqref="A6"/>
    </sheetView>
  </sheetViews>
  <sheetFormatPr defaultRowHeight="15"/>
  <cols>
    <col min="2" max="2" width="29" bestFit="1" customWidth="1"/>
    <col min="4" max="4" width="31.85546875" customWidth="1"/>
    <col min="7" max="7" width="13.42578125" customWidth="1"/>
    <col min="8" max="8" width="10.7109375" customWidth="1"/>
    <col min="9" max="9" width="11.85546875" hidden="1" customWidth="1"/>
    <col min="10" max="10" width="0" hidden="1" customWidth="1"/>
    <col min="11" max="11" width="11.5703125" hidden="1" customWidth="1"/>
    <col min="12" max="12" width="0" hidden="1" customWidth="1"/>
    <col min="13" max="13" width="0.42578125" hidden="1" customWidth="1"/>
    <col min="14" max="14" width="11.140625" customWidth="1"/>
    <col min="15" max="15" width="11.42578125" customWidth="1"/>
    <col min="16" max="16" width="11.28515625" customWidth="1"/>
    <col min="17" max="17" width="11" customWidth="1"/>
    <col min="18" max="19" width="0" hidden="1" customWidth="1"/>
    <col min="20" max="20" width="10.42578125" customWidth="1"/>
    <col min="21" max="21" width="11.5703125" bestFit="1" customWidth="1"/>
    <col min="22" max="22" width="10" customWidth="1"/>
    <col min="23" max="23" width="13.28515625" customWidth="1"/>
    <col min="24" max="24" width="17.28515625" customWidth="1"/>
  </cols>
  <sheetData>
    <row r="1" spans="1:24" ht="20.25" customHeight="1">
      <c r="A1" s="465" t="s">
        <v>1032</v>
      </c>
      <c r="B1" s="465"/>
      <c r="C1" s="465"/>
      <c r="D1" s="465"/>
      <c r="E1" s="465"/>
      <c r="F1" s="465"/>
      <c r="G1" s="465"/>
      <c r="H1" s="465"/>
      <c r="I1" s="465"/>
      <c r="J1" s="465"/>
      <c r="K1" s="465"/>
      <c r="L1" s="465"/>
      <c r="M1" s="465"/>
      <c r="N1" s="465"/>
      <c r="O1" s="465"/>
      <c r="P1" s="465"/>
      <c r="Q1" s="465"/>
      <c r="R1" s="465"/>
      <c r="S1" s="465"/>
      <c r="T1" s="465"/>
      <c r="U1" s="465"/>
      <c r="V1" s="465"/>
      <c r="W1" s="465"/>
      <c r="X1" s="465"/>
    </row>
    <row r="2" spans="1:24" s="233" customFormat="1" ht="18.75">
      <c r="A2" s="491" t="s">
        <v>1028</v>
      </c>
      <c r="B2" s="491"/>
      <c r="C2" s="491"/>
      <c r="D2" s="491"/>
      <c r="E2" s="491"/>
      <c r="F2" s="491"/>
      <c r="G2" s="491"/>
      <c r="H2" s="491"/>
      <c r="I2" s="491"/>
      <c r="J2" s="491"/>
      <c r="K2" s="491"/>
      <c r="L2" s="491"/>
      <c r="M2" s="491"/>
      <c r="N2" s="491"/>
      <c r="O2" s="491"/>
      <c r="P2" s="491"/>
      <c r="Q2" s="491"/>
      <c r="R2" s="491"/>
      <c r="S2" s="491"/>
      <c r="T2" s="491"/>
      <c r="U2" s="491"/>
      <c r="V2" s="491"/>
      <c r="W2" s="491"/>
      <c r="X2" s="491"/>
    </row>
    <row r="3" spans="1:24" s="232" customFormat="1" ht="18.75">
      <c r="A3" s="491" t="s">
        <v>394</v>
      </c>
      <c r="B3" s="491"/>
      <c r="C3" s="491"/>
      <c r="D3" s="491"/>
      <c r="E3" s="491"/>
      <c r="F3" s="491"/>
      <c r="G3" s="491"/>
      <c r="H3" s="491"/>
      <c r="I3" s="491"/>
      <c r="J3" s="491"/>
      <c r="K3" s="491"/>
      <c r="L3" s="491"/>
      <c r="M3" s="491"/>
      <c r="N3" s="491"/>
      <c r="O3" s="491"/>
      <c r="P3" s="491"/>
      <c r="Q3" s="491"/>
      <c r="R3" s="491"/>
      <c r="S3" s="491"/>
      <c r="T3" s="491"/>
      <c r="U3" s="491"/>
      <c r="V3" s="491"/>
      <c r="W3" s="491"/>
      <c r="X3" s="491"/>
    </row>
    <row r="4" spans="1:24" s="232" customFormat="1" ht="18.75">
      <c r="A4" s="490" t="str">
        <f>'Tổng hợp'!A3:U3</f>
        <v>(Kèm theo Tờ trình số             /TTr-UBND ngày           /12/2024 của UBND huyện Châu Thành)</v>
      </c>
      <c r="B4" s="490"/>
      <c r="C4" s="490"/>
      <c r="D4" s="490"/>
      <c r="E4" s="490"/>
      <c r="F4" s="490"/>
      <c r="G4" s="490"/>
      <c r="H4" s="490"/>
      <c r="I4" s="490"/>
      <c r="J4" s="490"/>
      <c r="K4" s="490"/>
      <c r="L4" s="490"/>
      <c r="M4" s="490"/>
      <c r="N4" s="490"/>
      <c r="O4" s="490"/>
      <c r="P4" s="490"/>
      <c r="Q4" s="490"/>
      <c r="R4" s="490"/>
      <c r="S4" s="490"/>
      <c r="T4" s="490"/>
      <c r="U4" s="490"/>
      <c r="V4" s="490"/>
      <c r="W4" s="490"/>
      <c r="X4" s="490"/>
    </row>
    <row r="5" spans="1:24" s="232" customFormat="1" ht="18.75" hidden="1">
      <c r="A5" s="490" t="s">
        <v>515</v>
      </c>
      <c r="B5" s="490"/>
      <c r="C5" s="490"/>
      <c r="D5" s="490"/>
      <c r="E5" s="490"/>
      <c r="F5" s="490"/>
      <c r="G5" s="490"/>
      <c r="H5" s="490"/>
      <c r="I5" s="490"/>
      <c r="J5" s="490"/>
      <c r="K5" s="490"/>
      <c r="L5" s="490"/>
      <c r="M5" s="490"/>
      <c r="N5" s="490"/>
      <c r="O5" s="490"/>
      <c r="P5" s="490"/>
      <c r="Q5" s="490"/>
      <c r="R5" s="490"/>
      <c r="S5" s="490"/>
      <c r="T5" s="490"/>
      <c r="U5" s="490"/>
      <c r="V5" s="490"/>
      <c r="W5" s="490"/>
      <c r="X5" s="490"/>
    </row>
    <row r="6" spans="1:24" s="234" customFormat="1" ht="23.25">
      <c r="B6" s="264"/>
      <c r="C6" s="264"/>
      <c r="D6" s="264"/>
      <c r="E6" s="264"/>
      <c r="F6" s="264"/>
      <c r="G6" s="264"/>
      <c r="H6" s="264"/>
      <c r="I6" s="264"/>
      <c r="J6" s="264"/>
      <c r="K6" s="264"/>
      <c r="L6" s="264"/>
      <c r="M6" s="264"/>
      <c r="N6" s="264"/>
      <c r="O6" s="264"/>
      <c r="P6" s="264"/>
      <c r="Q6" s="264"/>
      <c r="R6" s="264"/>
      <c r="S6" s="264"/>
      <c r="T6" s="264"/>
      <c r="U6" s="264"/>
      <c r="V6" s="305" t="s">
        <v>3</v>
      </c>
      <c r="W6" s="264"/>
      <c r="X6" s="264"/>
    </row>
    <row r="7" spans="1:24" s="235" customFormat="1" ht="40.5" customHeight="1">
      <c r="A7" s="489" t="s">
        <v>22</v>
      </c>
      <c r="B7" s="489" t="s">
        <v>23</v>
      </c>
      <c r="C7" s="489" t="s">
        <v>391</v>
      </c>
      <c r="D7" s="489" t="s">
        <v>25</v>
      </c>
      <c r="E7" s="489" t="s">
        <v>24</v>
      </c>
      <c r="F7" s="489" t="s">
        <v>26</v>
      </c>
      <c r="G7" s="489" t="s">
        <v>122</v>
      </c>
      <c r="H7" s="489"/>
      <c r="I7" s="489"/>
      <c r="J7" s="489" t="s">
        <v>398</v>
      </c>
      <c r="K7" s="489"/>
      <c r="L7" s="489"/>
      <c r="M7" s="489"/>
      <c r="N7" s="489" t="s">
        <v>555</v>
      </c>
      <c r="O7" s="489"/>
      <c r="P7" s="489" t="s">
        <v>557</v>
      </c>
      <c r="Q7" s="489"/>
      <c r="R7" s="489"/>
      <c r="S7" s="489"/>
      <c r="T7" s="489" t="s">
        <v>558</v>
      </c>
      <c r="U7" s="489"/>
      <c r="V7" s="489"/>
      <c r="W7" s="489"/>
      <c r="X7" s="489" t="s">
        <v>7</v>
      </c>
    </row>
    <row r="8" spans="1:24" s="235" customFormat="1" ht="27" customHeight="1">
      <c r="A8" s="489"/>
      <c r="B8" s="489"/>
      <c r="C8" s="489"/>
      <c r="D8" s="489"/>
      <c r="E8" s="489"/>
      <c r="F8" s="489"/>
      <c r="G8" s="489" t="s">
        <v>31</v>
      </c>
      <c r="H8" s="489" t="s">
        <v>32</v>
      </c>
      <c r="I8" s="489"/>
      <c r="J8" s="489"/>
      <c r="K8" s="489"/>
      <c r="L8" s="489"/>
      <c r="M8" s="489"/>
      <c r="N8" s="489"/>
      <c r="O8" s="489"/>
      <c r="P8" s="489"/>
      <c r="Q8" s="489"/>
      <c r="R8" s="489"/>
      <c r="S8" s="489"/>
      <c r="T8" s="489"/>
      <c r="U8" s="489"/>
      <c r="V8" s="489"/>
      <c r="W8" s="489"/>
      <c r="X8" s="489"/>
    </row>
    <row r="9" spans="1:24" s="235" customFormat="1" ht="52.5" customHeight="1">
      <c r="A9" s="489"/>
      <c r="B9" s="489"/>
      <c r="C9" s="489"/>
      <c r="D9" s="489"/>
      <c r="E9" s="489"/>
      <c r="F9" s="489"/>
      <c r="G9" s="489"/>
      <c r="H9" s="489" t="s">
        <v>36</v>
      </c>
      <c r="I9" s="489" t="s">
        <v>292</v>
      </c>
      <c r="J9" s="489" t="s">
        <v>36</v>
      </c>
      <c r="K9" s="489" t="s">
        <v>292</v>
      </c>
      <c r="L9" s="489"/>
      <c r="M9" s="489"/>
      <c r="N9" s="489" t="s">
        <v>9</v>
      </c>
      <c r="O9" s="489" t="s">
        <v>292</v>
      </c>
      <c r="P9" s="489" t="s">
        <v>36</v>
      </c>
      <c r="Q9" s="489" t="s">
        <v>292</v>
      </c>
      <c r="R9" s="489"/>
      <c r="S9" s="489"/>
      <c r="T9" s="489" t="s">
        <v>292</v>
      </c>
      <c r="U9" s="489"/>
      <c r="V9" s="489"/>
      <c r="W9" s="489"/>
      <c r="X9" s="489"/>
    </row>
    <row r="10" spans="1:24" s="235" customFormat="1" ht="33.75" customHeight="1">
      <c r="A10" s="489"/>
      <c r="B10" s="489"/>
      <c r="C10" s="489"/>
      <c r="D10" s="489"/>
      <c r="E10" s="489"/>
      <c r="F10" s="489"/>
      <c r="G10" s="489"/>
      <c r="H10" s="489"/>
      <c r="I10" s="493"/>
      <c r="J10" s="489"/>
      <c r="K10" s="489" t="s">
        <v>9</v>
      </c>
      <c r="L10" s="492" t="s">
        <v>14</v>
      </c>
      <c r="M10" s="492"/>
      <c r="N10" s="489"/>
      <c r="O10" s="489"/>
      <c r="P10" s="489"/>
      <c r="Q10" s="489" t="s">
        <v>9</v>
      </c>
      <c r="R10" s="492" t="s">
        <v>14</v>
      </c>
      <c r="S10" s="492"/>
      <c r="T10" s="489" t="s">
        <v>9</v>
      </c>
      <c r="U10" s="492" t="s">
        <v>14</v>
      </c>
      <c r="V10" s="492"/>
      <c r="W10" s="492"/>
      <c r="X10" s="489"/>
    </row>
    <row r="11" spans="1:24" s="235" customFormat="1" ht="84.75" customHeight="1">
      <c r="A11" s="489"/>
      <c r="B11" s="489"/>
      <c r="C11" s="489"/>
      <c r="D11" s="489"/>
      <c r="E11" s="489"/>
      <c r="F11" s="489"/>
      <c r="G11" s="489"/>
      <c r="H11" s="489"/>
      <c r="I11" s="493"/>
      <c r="J11" s="489"/>
      <c r="K11" s="489"/>
      <c r="L11" s="97" t="s">
        <v>38</v>
      </c>
      <c r="M11" s="97" t="s">
        <v>399</v>
      </c>
      <c r="N11" s="489"/>
      <c r="O11" s="489"/>
      <c r="P11" s="489"/>
      <c r="Q11" s="489"/>
      <c r="R11" s="97" t="s">
        <v>38</v>
      </c>
      <c r="S11" s="97" t="s">
        <v>399</v>
      </c>
      <c r="T11" s="489"/>
      <c r="U11" s="97" t="s">
        <v>77</v>
      </c>
      <c r="V11" s="97" t="s">
        <v>349</v>
      </c>
      <c r="W11" s="97" t="s">
        <v>350</v>
      </c>
      <c r="X11" s="489"/>
    </row>
    <row r="12" spans="1:24" s="238" customFormat="1" ht="30.75" hidden="1" customHeight="1">
      <c r="A12" s="267">
        <v>1</v>
      </c>
      <c r="B12" s="267">
        <f>A12+1</f>
        <v>2</v>
      </c>
      <c r="C12" s="336"/>
      <c r="D12" s="267" t="e">
        <f>#REF!+1</f>
        <v>#REF!</v>
      </c>
      <c r="E12" s="267">
        <f>C12+1</f>
        <v>1</v>
      </c>
      <c r="F12" s="267" t="e">
        <f>D12+1</f>
        <v>#REF!</v>
      </c>
      <c r="G12" s="267">
        <v>4</v>
      </c>
      <c r="H12" s="267">
        <f>G12+1</f>
        <v>5</v>
      </c>
      <c r="I12" s="267">
        <f>H12+1</f>
        <v>6</v>
      </c>
      <c r="J12" s="267">
        <v>7</v>
      </c>
      <c r="K12" s="267">
        <v>8</v>
      </c>
      <c r="L12" s="267">
        <v>9</v>
      </c>
      <c r="M12" s="267">
        <v>10</v>
      </c>
      <c r="N12" s="267">
        <v>11</v>
      </c>
      <c r="O12" s="267">
        <v>12</v>
      </c>
      <c r="P12" s="267">
        <v>13</v>
      </c>
      <c r="Q12" s="267">
        <v>14</v>
      </c>
      <c r="R12" s="267">
        <v>15</v>
      </c>
      <c r="S12" s="267">
        <v>16</v>
      </c>
      <c r="T12" s="267">
        <v>18</v>
      </c>
      <c r="U12" s="267">
        <v>19</v>
      </c>
      <c r="V12" s="267">
        <v>20</v>
      </c>
      <c r="W12" s="267"/>
      <c r="X12" s="267">
        <v>21</v>
      </c>
    </row>
    <row r="13" spans="1:24" s="239" customFormat="1" ht="18.75">
      <c r="A13" s="337"/>
      <c r="B13" s="338" t="s">
        <v>392</v>
      </c>
      <c r="C13" s="339"/>
      <c r="D13" s="351"/>
      <c r="E13" s="261"/>
      <c r="F13" s="270"/>
      <c r="G13" s="340"/>
      <c r="H13" s="350">
        <f t="shared" ref="H13:W13" si="0">H14+H78</f>
        <v>275397.71999999997</v>
      </c>
      <c r="I13" s="350">
        <f t="shared" si="0"/>
        <v>178710.96799999999</v>
      </c>
      <c r="J13" s="350">
        <f t="shared" si="0"/>
        <v>67678</v>
      </c>
      <c r="K13" s="350">
        <f t="shared" si="0"/>
        <v>119451</v>
      </c>
      <c r="L13" s="350">
        <f t="shared" si="0"/>
        <v>171224</v>
      </c>
      <c r="M13" s="350">
        <f t="shared" si="0"/>
        <v>171224</v>
      </c>
      <c r="N13" s="350">
        <f t="shared" si="0"/>
        <v>256906.07200000001</v>
      </c>
      <c r="O13" s="350">
        <f t="shared" si="0"/>
        <v>77713.34</v>
      </c>
      <c r="P13" s="350">
        <f t="shared" si="0"/>
        <v>173328.04501500001</v>
      </c>
      <c r="Q13" s="300">
        <f t="shared" si="0"/>
        <v>173328.04501500001</v>
      </c>
      <c r="R13" s="344">
        <f t="shared" si="0"/>
        <v>567</v>
      </c>
      <c r="S13" s="344">
        <f t="shared" si="0"/>
        <v>567</v>
      </c>
      <c r="T13" s="347">
        <f t="shared" si="0"/>
        <v>135610.92499999999</v>
      </c>
      <c r="U13" s="356">
        <f t="shared" si="0"/>
        <v>42300</v>
      </c>
      <c r="V13" s="350">
        <f t="shared" si="0"/>
        <v>75805</v>
      </c>
      <c r="W13" s="350">
        <f t="shared" si="0"/>
        <v>17286</v>
      </c>
      <c r="X13" s="271"/>
    </row>
    <row r="14" spans="1:24" s="239" customFormat="1" ht="31.5">
      <c r="A14" s="337" t="s">
        <v>39</v>
      </c>
      <c r="B14" s="338" t="s">
        <v>385</v>
      </c>
      <c r="C14" s="339"/>
      <c r="D14" s="351"/>
      <c r="E14" s="261"/>
      <c r="F14" s="270"/>
      <c r="G14" s="340"/>
      <c r="H14" s="350">
        <f t="shared" ref="H14:W14" si="1">H15+H43</f>
        <v>215457.96799999999</v>
      </c>
      <c r="I14" s="350">
        <f t="shared" si="1"/>
        <v>177764.96799999999</v>
      </c>
      <c r="J14" s="350">
        <f t="shared" si="1"/>
        <v>66732</v>
      </c>
      <c r="K14" s="350">
        <f t="shared" si="1"/>
        <v>118505</v>
      </c>
      <c r="L14" s="350">
        <f t="shared" si="1"/>
        <v>170278</v>
      </c>
      <c r="M14" s="350">
        <f t="shared" si="1"/>
        <v>170278</v>
      </c>
      <c r="N14" s="350">
        <f t="shared" si="1"/>
        <v>196966.32</v>
      </c>
      <c r="O14" s="350">
        <f t="shared" si="1"/>
        <v>77713.34</v>
      </c>
      <c r="P14" s="350">
        <f t="shared" si="1"/>
        <v>113388.293015</v>
      </c>
      <c r="Q14" s="300">
        <f t="shared" si="1"/>
        <v>113388.293015</v>
      </c>
      <c r="R14" s="344">
        <f t="shared" si="1"/>
        <v>567</v>
      </c>
      <c r="S14" s="344">
        <f t="shared" si="1"/>
        <v>567</v>
      </c>
      <c r="T14" s="347">
        <f t="shared" si="1"/>
        <v>84225.925000000003</v>
      </c>
      <c r="U14" s="356">
        <f t="shared" si="1"/>
        <v>42300</v>
      </c>
      <c r="V14" s="350">
        <f t="shared" si="1"/>
        <v>30805</v>
      </c>
      <c r="W14" s="350">
        <f t="shared" si="1"/>
        <v>10901</v>
      </c>
      <c r="X14" s="271"/>
    </row>
    <row r="15" spans="1:24" s="239" customFormat="1" ht="31.5">
      <c r="A15" s="337" t="s">
        <v>40</v>
      </c>
      <c r="B15" s="338" t="s">
        <v>553</v>
      </c>
      <c r="C15" s="339"/>
      <c r="D15" s="351"/>
      <c r="E15" s="261"/>
      <c r="F15" s="270"/>
      <c r="G15" s="340"/>
      <c r="H15" s="350">
        <f>SUM(H16:H42)</f>
        <v>103069.96799999999</v>
      </c>
      <c r="I15" s="350">
        <f t="shared" ref="I15:W15" si="2">SUM(I16:I42)</f>
        <v>104532.96799999999</v>
      </c>
      <c r="J15" s="350">
        <f t="shared" si="2"/>
        <v>0</v>
      </c>
      <c r="K15" s="350">
        <f t="shared" si="2"/>
        <v>0</v>
      </c>
      <c r="L15" s="350">
        <f t="shared" si="2"/>
        <v>0</v>
      </c>
      <c r="M15" s="350">
        <f t="shared" si="2"/>
        <v>0</v>
      </c>
      <c r="N15" s="350">
        <f t="shared" si="2"/>
        <v>84578.32</v>
      </c>
      <c r="O15" s="350">
        <f t="shared" si="2"/>
        <v>77713.34</v>
      </c>
      <c r="P15" s="350">
        <f t="shared" si="2"/>
        <v>5959.2930149999993</v>
      </c>
      <c r="Q15" s="350">
        <f t="shared" si="2"/>
        <v>5959.2930149999993</v>
      </c>
      <c r="R15" s="350">
        <f t="shared" si="2"/>
        <v>567</v>
      </c>
      <c r="S15" s="350">
        <f t="shared" si="2"/>
        <v>567</v>
      </c>
      <c r="T15" s="350">
        <f t="shared" si="2"/>
        <v>5792.9249999999993</v>
      </c>
      <c r="U15" s="350">
        <f t="shared" si="2"/>
        <v>1400</v>
      </c>
      <c r="V15" s="350">
        <f t="shared" si="2"/>
        <v>0</v>
      </c>
      <c r="W15" s="350">
        <f t="shared" si="2"/>
        <v>4173</v>
      </c>
      <c r="X15" s="271"/>
    </row>
    <row r="16" spans="1:24" s="232" customFormat="1" ht="47.25">
      <c r="A16" s="430" t="s">
        <v>44</v>
      </c>
      <c r="B16" s="327" t="s">
        <v>400</v>
      </c>
      <c r="C16" s="402" t="s">
        <v>624</v>
      </c>
      <c r="D16" s="375" t="s">
        <v>516</v>
      </c>
      <c r="E16" s="431" t="s">
        <v>424</v>
      </c>
      <c r="F16" s="375" t="s">
        <v>421</v>
      </c>
      <c r="G16" s="402" t="s">
        <v>521</v>
      </c>
      <c r="H16" s="399">
        <v>4476.3819999999996</v>
      </c>
      <c r="I16" s="399">
        <v>4476.3819999999996</v>
      </c>
      <c r="J16" s="399"/>
      <c r="K16" s="399"/>
      <c r="L16" s="399"/>
      <c r="M16" s="399"/>
      <c r="N16" s="432">
        <v>3700</v>
      </c>
      <c r="O16" s="432">
        <v>3700</v>
      </c>
      <c r="P16" s="432">
        <v>700</v>
      </c>
      <c r="Q16" s="432">
        <v>700</v>
      </c>
      <c r="R16" s="432"/>
      <c r="S16" s="432"/>
      <c r="T16" s="432">
        <f>SUM(U16:W16)</f>
        <v>700</v>
      </c>
      <c r="U16" s="433"/>
      <c r="V16" s="433"/>
      <c r="W16" s="434">
        <f>Q16-V16-U16</f>
        <v>700</v>
      </c>
      <c r="X16" s="312"/>
    </row>
    <row r="17" spans="1:24" s="232" customFormat="1" ht="47.25">
      <c r="A17" s="430" t="s">
        <v>46</v>
      </c>
      <c r="B17" s="327" t="s">
        <v>401</v>
      </c>
      <c r="C17" s="402" t="s">
        <v>624</v>
      </c>
      <c r="D17" s="375" t="s">
        <v>517</v>
      </c>
      <c r="E17" s="431" t="s">
        <v>424</v>
      </c>
      <c r="F17" s="375" t="s">
        <v>421</v>
      </c>
      <c r="G17" s="402" t="s">
        <v>522</v>
      </c>
      <c r="H17" s="399">
        <v>3181.5450000000001</v>
      </c>
      <c r="I17" s="399">
        <v>3181.5450000000001</v>
      </c>
      <c r="J17" s="399"/>
      <c r="K17" s="399"/>
      <c r="L17" s="399"/>
      <c r="M17" s="399"/>
      <c r="N17" s="432">
        <f>2700-150</f>
        <v>2550</v>
      </c>
      <c r="O17" s="432">
        <v>2550</v>
      </c>
      <c r="P17" s="432">
        <v>250</v>
      </c>
      <c r="Q17" s="432">
        <v>250</v>
      </c>
      <c r="R17" s="432"/>
      <c r="S17" s="432"/>
      <c r="T17" s="432">
        <f t="shared" ref="T17:T42" si="3">SUM(U17:W17)</f>
        <v>250</v>
      </c>
      <c r="U17" s="433"/>
      <c r="V17" s="433"/>
      <c r="W17" s="434">
        <f>Q17-V17-U17</f>
        <v>250</v>
      </c>
      <c r="X17" s="312"/>
    </row>
    <row r="18" spans="1:24" s="232" customFormat="1" ht="94.5">
      <c r="A18" s="430" t="s">
        <v>86</v>
      </c>
      <c r="B18" s="327" t="s">
        <v>1008</v>
      </c>
      <c r="C18" s="402" t="s">
        <v>624</v>
      </c>
      <c r="D18" s="375" t="s">
        <v>1009</v>
      </c>
      <c r="E18" s="431" t="s">
        <v>424</v>
      </c>
      <c r="F18" s="375" t="s">
        <v>421</v>
      </c>
      <c r="G18" s="402" t="s">
        <v>1010</v>
      </c>
      <c r="H18" s="399">
        <v>11198.009</v>
      </c>
      <c r="I18" s="399">
        <v>11198.009</v>
      </c>
      <c r="J18" s="399"/>
      <c r="K18" s="399"/>
      <c r="L18" s="399"/>
      <c r="M18" s="399"/>
      <c r="N18" s="399">
        <v>10094</v>
      </c>
      <c r="O18" s="399">
        <v>10094</v>
      </c>
      <c r="P18" s="399">
        <v>155</v>
      </c>
      <c r="Q18" s="399">
        <v>155</v>
      </c>
      <c r="R18" s="399"/>
      <c r="S18" s="399"/>
      <c r="T18" s="432">
        <f t="shared" si="3"/>
        <v>155</v>
      </c>
      <c r="U18" s="360"/>
      <c r="V18" s="360"/>
      <c r="W18" s="434">
        <v>155</v>
      </c>
      <c r="X18" s="312"/>
    </row>
    <row r="19" spans="1:24" s="232" customFormat="1" ht="47.25">
      <c r="A19" s="430" t="s">
        <v>88</v>
      </c>
      <c r="B19" s="327" t="s">
        <v>1011</v>
      </c>
      <c r="C19" s="402" t="s">
        <v>624</v>
      </c>
      <c r="D19" s="375" t="s">
        <v>1012</v>
      </c>
      <c r="E19" s="431" t="s">
        <v>424</v>
      </c>
      <c r="F19" s="375" t="s">
        <v>421</v>
      </c>
      <c r="G19" s="402" t="s">
        <v>1013</v>
      </c>
      <c r="H19" s="360">
        <v>3508.6509999999998</v>
      </c>
      <c r="I19" s="360">
        <v>3508.6509999999998</v>
      </c>
      <c r="J19" s="360"/>
      <c r="K19" s="360"/>
      <c r="L19" s="360"/>
      <c r="M19" s="360"/>
      <c r="N19" s="360">
        <v>3000</v>
      </c>
      <c r="O19" s="360">
        <v>3000</v>
      </c>
      <c r="P19" s="360">
        <v>389.1180149999999</v>
      </c>
      <c r="Q19" s="360">
        <v>389.1180149999999</v>
      </c>
      <c r="R19" s="360"/>
      <c r="S19" s="360"/>
      <c r="T19" s="432">
        <f t="shared" si="3"/>
        <v>390</v>
      </c>
      <c r="U19" s="360"/>
      <c r="V19" s="360"/>
      <c r="W19" s="435">
        <v>390</v>
      </c>
      <c r="X19" s="312"/>
    </row>
    <row r="20" spans="1:24" s="232" customFormat="1" ht="47.25">
      <c r="A20" s="430" t="s">
        <v>142</v>
      </c>
      <c r="B20" s="327" t="s">
        <v>402</v>
      </c>
      <c r="C20" s="402" t="s">
        <v>624</v>
      </c>
      <c r="D20" s="375" t="s">
        <v>551</v>
      </c>
      <c r="E20" s="431" t="s">
        <v>424</v>
      </c>
      <c r="F20" s="375" t="s">
        <v>421</v>
      </c>
      <c r="G20" s="402" t="s">
        <v>523</v>
      </c>
      <c r="H20" s="360">
        <v>6804.951</v>
      </c>
      <c r="I20" s="360">
        <v>6804.951</v>
      </c>
      <c r="J20" s="360"/>
      <c r="K20" s="360"/>
      <c r="L20" s="360"/>
      <c r="M20" s="360"/>
      <c r="N20" s="360">
        <f>+O20</f>
        <v>5539</v>
      </c>
      <c r="O20" s="360">
        <v>5539</v>
      </c>
      <c r="P20" s="360">
        <v>310</v>
      </c>
      <c r="Q20" s="360">
        <v>310</v>
      </c>
      <c r="R20" s="360"/>
      <c r="S20" s="360"/>
      <c r="T20" s="399">
        <f t="shared" si="3"/>
        <v>310</v>
      </c>
      <c r="U20" s="360"/>
      <c r="V20" s="360"/>
      <c r="W20" s="435">
        <f t="shared" ref="W20:W23" si="4">Q20-V20-U20</f>
        <v>310</v>
      </c>
      <c r="X20" s="312"/>
    </row>
    <row r="21" spans="1:24" s="232" customFormat="1" ht="47.25">
      <c r="A21" s="430" t="s">
        <v>302</v>
      </c>
      <c r="B21" s="327" t="s">
        <v>403</v>
      </c>
      <c r="C21" s="402" t="s">
        <v>624</v>
      </c>
      <c r="D21" s="375" t="s">
        <v>518</v>
      </c>
      <c r="E21" s="431" t="s">
        <v>424</v>
      </c>
      <c r="F21" s="375" t="s">
        <v>421</v>
      </c>
      <c r="G21" s="402" t="s">
        <v>524</v>
      </c>
      <c r="H21" s="360">
        <v>3082.9650000000001</v>
      </c>
      <c r="I21" s="360">
        <v>3082.9650000000001</v>
      </c>
      <c r="J21" s="360"/>
      <c r="K21" s="360"/>
      <c r="L21" s="360"/>
      <c r="M21" s="360"/>
      <c r="N21" s="360">
        <v>2600</v>
      </c>
      <c r="O21" s="360"/>
      <c r="P21" s="360">
        <v>125.77500000000001</v>
      </c>
      <c r="Q21" s="360">
        <v>125.77500000000001</v>
      </c>
      <c r="R21" s="360"/>
      <c r="S21" s="360"/>
      <c r="T21" s="399">
        <f>P21</f>
        <v>125.77500000000001</v>
      </c>
      <c r="U21" s="360"/>
      <c r="V21" s="360"/>
      <c r="W21" s="435"/>
      <c r="X21" s="312"/>
    </row>
    <row r="22" spans="1:24" s="232" customFormat="1" ht="47.25">
      <c r="A22" s="430" t="s">
        <v>303</v>
      </c>
      <c r="B22" s="327" t="s">
        <v>404</v>
      </c>
      <c r="C22" s="402" t="s">
        <v>624</v>
      </c>
      <c r="D22" s="375" t="s">
        <v>519</v>
      </c>
      <c r="E22" s="431" t="s">
        <v>424</v>
      </c>
      <c r="F22" s="375" t="s">
        <v>421</v>
      </c>
      <c r="G22" s="402" t="s">
        <v>525</v>
      </c>
      <c r="H22" s="360">
        <v>3126.12</v>
      </c>
      <c r="I22" s="360">
        <v>3126.12</v>
      </c>
      <c r="J22" s="360"/>
      <c r="K22" s="360"/>
      <c r="L22" s="360"/>
      <c r="M22" s="360"/>
      <c r="N22" s="360">
        <v>2700</v>
      </c>
      <c r="O22" s="360">
        <v>2700</v>
      </c>
      <c r="P22" s="433">
        <v>150</v>
      </c>
      <c r="Q22" s="433">
        <v>150</v>
      </c>
      <c r="R22" s="433"/>
      <c r="S22" s="433"/>
      <c r="T22" s="432">
        <f t="shared" si="3"/>
        <v>150</v>
      </c>
      <c r="U22" s="433"/>
      <c r="V22" s="433"/>
      <c r="W22" s="434">
        <f t="shared" si="4"/>
        <v>150</v>
      </c>
      <c r="X22" s="312"/>
    </row>
    <row r="23" spans="1:24" s="232" customFormat="1" ht="88.5" customHeight="1">
      <c r="A23" s="430" t="s">
        <v>304</v>
      </c>
      <c r="B23" s="327" t="s">
        <v>405</v>
      </c>
      <c r="C23" s="402" t="s">
        <v>624</v>
      </c>
      <c r="D23" s="375" t="s">
        <v>520</v>
      </c>
      <c r="E23" s="431" t="s">
        <v>424</v>
      </c>
      <c r="F23" s="375" t="s">
        <v>421</v>
      </c>
      <c r="G23" s="402" t="s">
        <v>526</v>
      </c>
      <c r="H23" s="360">
        <v>6174.4309999999996</v>
      </c>
      <c r="I23" s="360">
        <v>6174.4309999999996</v>
      </c>
      <c r="J23" s="360"/>
      <c r="K23" s="360"/>
      <c r="L23" s="360"/>
      <c r="M23" s="360"/>
      <c r="N23" s="360">
        <v>4700</v>
      </c>
      <c r="O23" s="360">
        <v>4700</v>
      </c>
      <c r="P23" s="433">
        <v>600</v>
      </c>
      <c r="Q23" s="433">
        <v>600</v>
      </c>
      <c r="R23" s="433"/>
      <c r="S23" s="433"/>
      <c r="T23" s="432">
        <f t="shared" si="3"/>
        <v>600</v>
      </c>
      <c r="U23" s="433"/>
      <c r="V23" s="433"/>
      <c r="W23" s="434">
        <f t="shared" si="4"/>
        <v>600</v>
      </c>
      <c r="X23" s="312"/>
    </row>
    <row r="24" spans="1:24" s="232" customFormat="1" ht="47.25">
      <c r="A24" s="430" t="s">
        <v>305</v>
      </c>
      <c r="B24" s="327" t="s">
        <v>406</v>
      </c>
      <c r="C24" s="402" t="s">
        <v>624</v>
      </c>
      <c r="D24" s="375" t="s">
        <v>536</v>
      </c>
      <c r="E24" s="431" t="s">
        <v>424</v>
      </c>
      <c r="F24" s="375" t="s">
        <v>421</v>
      </c>
      <c r="G24" s="402" t="s">
        <v>527</v>
      </c>
      <c r="H24" s="360">
        <v>1101.4870000000001</v>
      </c>
      <c r="I24" s="360">
        <v>1101.4870000000001</v>
      </c>
      <c r="J24" s="360"/>
      <c r="K24" s="360"/>
      <c r="L24" s="360"/>
      <c r="M24" s="360"/>
      <c r="N24" s="360">
        <v>938.19600000000003</v>
      </c>
      <c r="O24" s="360"/>
      <c r="P24" s="360">
        <v>5.7720000000000002</v>
      </c>
      <c r="Q24" s="360">
        <v>5.7720000000000002</v>
      </c>
      <c r="R24" s="360"/>
      <c r="S24" s="360"/>
      <c r="T24" s="399">
        <f>P24</f>
        <v>5.7720000000000002</v>
      </c>
      <c r="U24" s="360"/>
      <c r="V24" s="360"/>
      <c r="W24" s="435"/>
      <c r="X24" s="312"/>
    </row>
    <row r="25" spans="1:24" s="232" customFormat="1" ht="63">
      <c r="A25" s="430" t="s">
        <v>306</v>
      </c>
      <c r="B25" s="327" t="s">
        <v>407</v>
      </c>
      <c r="C25" s="402" t="s">
        <v>624</v>
      </c>
      <c r="D25" s="386" t="s">
        <v>537</v>
      </c>
      <c r="E25" s="431" t="s">
        <v>424</v>
      </c>
      <c r="F25" s="375" t="s">
        <v>421</v>
      </c>
      <c r="G25" s="402" t="s">
        <v>528</v>
      </c>
      <c r="H25" s="360">
        <v>4684</v>
      </c>
      <c r="I25" s="360">
        <v>4684</v>
      </c>
      <c r="J25" s="360"/>
      <c r="K25" s="360"/>
      <c r="L25" s="360"/>
      <c r="M25" s="360"/>
      <c r="N25" s="360">
        <v>3800</v>
      </c>
      <c r="O25" s="360">
        <v>3800</v>
      </c>
      <c r="P25" s="360">
        <v>210</v>
      </c>
      <c r="Q25" s="360">
        <v>210</v>
      </c>
      <c r="R25" s="360"/>
      <c r="S25" s="360"/>
      <c r="T25" s="399">
        <f t="shared" si="3"/>
        <v>210</v>
      </c>
      <c r="U25" s="360"/>
      <c r="V25" s="360"/>
      <c r="W25" s="435">
        <f t="shared" ref="W25:W26" si="5">Q25-V25-U25</f>
        <v>210</v>
      </c>
      <c r="X25" s="312"/>
    </row>
    <row r="26" spans="1:24" s="232" customFormat="1" ht="47.25">
      <c r="A26" s="430" t="s">
        <v>367</v>
      </c>
      <c r="B26" s="327" t="s">
        <v>408</v>
      </c>
      <c r="C26" s="402" t="s">
        <v>624</v>
      </c>
      <c r="D26" s="375" t="s">
        <v>538</v>
      </c>
      <c r="E26" s="431" t="s">
        <v>424</v>
      </c>
      <c r="F26" s="375" t="s">
        <v>421</v>
      </c>
      <c r="G26" s="402" t="s">
        <v>529</v>
      </c>
      <c r="H26" s="360">
        <v>2202.2440000000001</v>
      </c>
      <c r="I26" s="360">
        <v>2202.2440000000001</v>
      </c>
      <c r="J26" s="360"/>
      <c r="K26" s="360"/>
      <c r="L26" s="360"/>
      <c r="M26" s="360"/>
      <c r="N26" s="360">
        <v>1800</v>
      </c>
      <c r="O26" s="360">
        <v>1800</v>
      </c>
      <c r="P26" s="360">
        <v>90</v>
      </c>
      <c r="Q26" s="360">
        <v>90</v>
      </c>
      <c r="R26" s="360"/>
      <c r="S26" s="360"/>
      <c r="T26" s="399">
        <f t="shared" si="3"/>
        <v>90</v>
      </c>
      <c r="U26" s="360"/>
      <c r="V26" s="360"/>
      <c r="W26" s="435">
        <f t="shared" si="5"/>
        <v>90</v>
      </c>
      <c r="X26" s="312"/>
    </row>
    <row r="27" spans="1:24" s="232" customFormat="1" ht="47.25">
      <c r="A27" s="430" t="s">
        <v>368</v>
      </c>
      <c r="B27" s="327" t="s">
        <v>409</v>
      </c>
      <c r="C27" s="402" t="s">
        <v>624</v>
      </c>
      <c r="D27" s="375" t="s">
        <v>539</v>
      </c>
      <c r="E27" s="431" t="s">
        <v>424</v>
      </c>
      <c r="F27" s="375" t="s">
        <v>421</v>
      </c>
      <c r="G27" s="402" t="s">
        <v>530</v>
      </c>
      <c r="H27" s="360">
        <v>1142.3489999999999</v>
      </c>
      <c r="I27" s="360">
        <v>1142.3489999999999</v>
      </c>
      <c r="J27" s="360"/>
      <c r="K27" s="360"/>
      <c r="L27" s="360"/>
      <c r="M27" s="360"/>
      <c r="N27" s="360">
        <v>956.78399999999999</v>
      </c>
      <c r="O27" s="360"/>
      <c r="P27" s="360">
        <v>5.9859999999999998</v>
      </c>
      <c r="Q27" s="360">
        <v>5.9859999999999998</v>
      </c>
      <c r="R27" s="360"/>
      <c r="S27" s="360"/>
      <c r="T27" s="399">
        <f>P27</f>
        <v>5.9859999999999998</v>
      </c>
      <c r="U27" s="360"/>
      <c r="V27" s="360"/>
      <c r="W27" s="435"/>
      <c r="X27" s="312"/>
    </row>
    <row r="28" spans="1:24" s="232" customFormat="1" ht="47.25">
      <c r="A28" s="430" t="s">
        <v>369</v>
      </c>
      <c r="B28" s="327" t="s">
        <v>410</v>
      </c>
      <c r="C28" s="402" t="s">
        <v>624</v>
      </c>
      <c r="D28" s="375" t="s">
        <v>540</v>
      </c>
      <c r="E28" s="431" t="s">
        <v>424</v>
      </c>
      <c r="F28" s="375" t="s">
        <v>421</v>
      </c>
      <c r="G28" s="402" t="s">
        <v>531</v>
      </c>
      <c r="H28" s="360">
        <v>941.01300000000003</v>
      </c>
      <c r="I28" s="360">
        <v>941.01300000000003</v>
      </c>
      <c r="J28" s="360"/>
      <c r="K28" s="360"/>
      <c r="L28" s="360"/>
      <c r="M28" s="360"/>
      <c r="N28" s="433">
        <v>765</v>
      </c>
      <c r="O28" s="433">
        <v>765</v>
      </c>
      <c r="P28" s="433">
        <v>86</v>
      </c>
      <c r="Q28" s="433">
        <v>86</v>
      </c>
      <c r="R28" s="433"/>
      <c r="S28" s="433"/>
      <c r="T28" s="432">
        <f t="shared" si="3"/>
        <v>86</v>
      </c>
      <c r="U28" s="433"/>
      <c r="V28" s="433"/>
      <c r="W28" s="434">
        <f t="shared" ref="W28:W32" si="6">Q28-V28</f>
        <v>86</v>
      </c>
      <c r="X28" s="312"/>
    </row>
    <row r="29" spans="1:24" s="251" customFormat="1" ht="47.25">
      <c r="A29" s="448" t="s">
        <v>370</v>
      </c>
      <c r="B29" s="449" t="s">
        <v>411</v>
      </c>
      <c r="C29" s="450" t="s">
        <v>624</v>
      </c>
      <c r="D29" s="451" t="s">
        <v>541</v>
      </c>
      <c r="E29" s="452" t="s">
        <v>424</v>
      </c>
      <c r="F29" s="451" t="s">
        <v>421</v>
      </c>
      <c r="G29" s="450" t="s">
        <v>532</v>
      </c>
      <c r="H29" s="433">
        <v>2467.2280000000001</v>
      </c>
      <c r="I29" s="433">
        <v>2467.2280000000001</v>
      </c>
      <c r="J29" s="433"/>
      <c r="K29" s="433"/>
      <c r="L29" s="433"/>
      <c r="M29" s="433"/>
      <c r="N29" s="433">
        <v>1900</v>
      </c>
      <c r="O29" s="433"/>
      <c r="P29" s="433">
        <v>71.801000000000002</v>
      </c>
      <c r="Q29" s="433">
        <v>71.801000000000002</v>
      </c>
      <c r="R29" s="433"/>
      <c r="S29" s="433"/>
      <c r="T29" s="432">
        <f>P29</f>
        <v>71.801000000000002</v>
      </c>
      <c r="U29" s="433"/>
      <c r="V29" s="433"/>
      <c r="W29" s="434"/>
      <c r="X29" s="423"/>
    </row>
    <row r="30" spans="1:24" s="251" customFormat="1" ht="63">
      <c r="A30" s="448" t="s">
        <v>371</v>
      </c>
      <c r="B30" s="449" t="s">
        <v>412</v>
      </c>
      <c r="C30" s="450" t="s">
        <v>624</v>
      </c>
      <c r="D30" s="451" t="s">
        <v>542</v>
      </c>
      <c r="E30" s="452" t="s">
        <v>424</v>
      </c>
      <c r="F30" s="451" t="s">
        <v>421</v>
      </c>
      <c r="G30" s="450" t="s">
        <v>533</v>
      </c>
      <c r="H30" s="433">
        <v>1299.886</v>
      </c>
      <c r="I30" s="433">
        <v>1299.886</v>
      </c>
      <c r="J30" s="433"/>
      <c r="K30" s="433"/>
      <c r="L30" s="433"/>
      <c r="M30" s="433"/>
      <c r="N30" s="433">
        <v>870</v>
      </c>
      <c r="O30" s="433"/>
      <c r="P30" s="433">
        <v>10.590999999999999</v>
      </c>
      <c r="Q30" s="433">
        <v>10.590999999999999</v>
      </c>
      <c r="R30" s="433"/>
      <c r="S30" s="433"/>
      <c r="T30" s="432">
        <f>P30</f>
        <v>10.590999999999999</v>
      </c>
      <c r="U30" s="433"/>
      <c r="V30" s="433"/>
      <c r="W30" s="434"/>
      <c r="X30" s="423"/>
    </row>
    <row r="31" spans="1:24" s="232" customFormat="1" ht="78.75">
      <c r="A31" s="430" t="s">
        <v>372</v>
      </c>
      <c r="B31" s="327" t="s">
        <v>413</v>
      </c>
      <c r="C31" s="402" t="s">
        <v>624</v>
      </c>
      <c r="D31" s="375" t="s">
        <v>543</v>
      </c>
      <c r="E31" s="431" t="s">
        <v>424</v>
      </c>
      <c r="F31" s="375" t="s">
        <v>421</v>
      </c>
      <c r="G31" s="402" t="s">
        <v>534</v>
      </c>
      <c r="H31" s="360">
        <v>5370.7269999999999</v>
      </c>
      <c r="I31" s="360">
        <v>5370.7269999999999</v>
      </c>
      <c r="J31" s="360"/>
      <c r="K31" s="360"/>
      <c r="L31" s="360"/>
      <c r="M31" s="360"/>
      <c r="N31" s="360">
        <v>4072</v>
      </c>
      <c r="O31" s="360">
        <v>4072</v>
      </c>
      <c r="P31" s="360">
        <v>150</v>
      </c>
      <c r="Q31" s="360">
        <v>150</v>
      </c>
      <c r="R31" s="360"/>
      <c r="S31" s="360"/>
      <c r="T31" s="399">
        <f t="shared" si="3"/>
        <v>150</v>
      </c>
      <c r="U31" s="360"/>
      <c r="V31" s="360"/>
      <c r="W31" s="435">
        <f t="shared" ref="W31" si="7">Q31-V31-U31</f>
        <v>150</v>
      </c>
      <c r="X31" s="312"/>
    </row>
    <row r="32" spans="1:24" s="232" customFormat="1" ht="47.25">
      <c r="A32" s="430" t="s">
        <v>373</v>
      </c>
      <c r="B32" s="327" t="s">
        <v>414</v>
      </c>
      <c r="C32" s="402" t="s">
        <v>624</v>
      </c>
      <c r="D32" s="375" t="s">
        <v>426</v>
      </c>
      <c r="E32" s="431" t="s">
        <v>424</v>
      </c>
      <c r="F32" s="375" t="s">
        <v>421</v>
      </c>
      <c r="G32" s="402" t="s">
        <v>535</v>
      </c>
      <c r="H32" s="360">
        <v>924.28</v>
      </c>
      <c r="I32" s="360">
        <v>924.28</v>
      </c>
      <c r="J32" s="360"/>
      <c r="K32" s="360"/>
      <c r="L32" s="360"/>
      <c r="M32" s="360"/>
      <c r="N32" s="433">
        <v>755</v>
      </c>
      <c r="O32" s="433">
        <v>755</v>
      </c>
      <c r="P32" s="433">
        <v>81</v>
      </c>
      <c r="Q32" s="433">
        <v>81</v>
      </c>
      <c r="R32" s="433"/>
      <c r="S32" s="433"/>
      <c r="T32" s="432">
        <f t="shared" si="3"/>
        <v>81</v>
      </c>
      <c r="U32" s="433"/>
      <c r="V32" s="433"/>
      <c r="W32" s="434">
        <f t="shared" si="6"/>
        <v>81</v>
      </c>
      <c r="X32" s="312"/>
    </row>
    <row r="33" spans="1:24" s="232" customFormat="1" ht="47.25">
      <c r="A33" s="430" t="s">
        <v>374</v>
      </c>
      <c r="B33" s="327" t="s">
        <v>415</v>
      </c>
      <c r="C33" s="402" t="s">
        <v>624</v>
      </c>
      <c r="D33" s="375" t="s">
        <v>544</v>
      </c>
      <c r="E33" s="431" t="s">
        <v>424</v>
      </c>
      <c r="F33" s="375" t="s">
        <v>421</v>
      </c>
      <c r="G33" s="402" t="s">
        <v>546</v>
      </c>
      <c r="H33" s="360">
        <v>2455.6320000000001</v>
      </c>
      <c r="I33" s="360">
        <v>2455.6320000000001</v>
      </c>
      <c r="J33" s="360"/>
      <c r="K33" s="360"/>
      <c r="L33" s="360"/>
      <c r="M33" s="360"/>
      <c r="N33" s="360">
        <v>1875</v>
      </c>
      <c r="O33" s="360">
        <v>1875</v>
      </c>
      <c r="P33" s="360">
        <v>160</v>
      </c>
      <c r="Q33" s="360">
        <v>160</v>
      </c>
      <c r="R33" s="360"/>
      <c r="S33" s="360"/>
      <c r="T33" s="399">
        <f t="shared" si="3"/>
        <v>160</v>
      </c>
      <c r="U33" s="360"/>
      <c r="V33" s="360"/>
      <c r="W33" s="435">
        <f t="shared" ref="W33" si="8">Q33-V33-U33</f>
        <v>160</v>
      </c>
      <c r="X33" s="312"/>
    </row>
    <row r="34" spans="1:24" s="232" customFormat="1" ht="47.25">
      <c r="A34" s="430" t="s">
        <v>375</v>
      </c>
      <c r="B34" s="327" t="s">
        <v>416</v>
      </c>
      <c r="C34" s="402" t="s">
        <v>624</v>
      </c>
      <c r="D34" s="375" t="s">
        <v>545</v>
      </c>
      <c r="E34" s="431" t="s">
        <v>424</v>
      </c>
      <c r="F34" s="375" t="s">
        <v>421</v>
      </c>
      <c r="G34" s="402" t="s">
        <v>547</v>
      </c>
      <c r="H34" s="360">
        <v>1351.068</v>
      </c>
      <c r="I34" s="360">
        <v>1351.068</v>
      </c>
      <c r="J34" s="360"/>
      <c r="K34" s="360"/>
      <c r="L34" s="360"/>
      <c r="M34" s="360"/>
      <c r="N34" s="433">
        <f>1131340000/1000000</f>
        <v>1131.3399999999999</v>
      </c>
      <c r="O34" s="433">
        <f>N34</f>
        <v>1131.3399999999999</v>
      </c>
      <c r="P34" s="433">
        <v>10</v>
      </c>
      <c r="Q34" s="433">
        <v>10</v>
      </c>
      <c r="R34" s="433"/>
      <c r="S34" s="433"/>
      <c r="T34" s="432">
        <f t="shared" si="3"/>
        <v>10</v>
      </c>
      <c r="U34" s="433"/>
      <c r="V34" s="433"/>
      <c r="W34" s="434">
        <f>Q34-V34</f>
        <v>10</v>
      </c>
      <c r="X34" s="312"/>
    </row>
    <row r="35" spans="1:24" s="232" customFormat="1" ht="63">
      <c r="A35" s="430" t="s">
        <v>608</v>
      </c>
      <c r="B35" s="327" t="s">
        <v>418</v>
      </c>
      <c r="C35" s="402" t="s">
        <v>624</v>
      </c>
      <c r="D35" s="375" t="s">
        <v>387</v>
      </c>
      <c r="E35" s="431" t="s">
        <v>424</v>
      </c>
      <c r="F35" s="375" t="s">
        <v>421</v>
      </c>
      <c r="G35" s="402" t="s">
        <v>617</v>
      </c>
      <c r="H35" s="360">
        <v>5000</v>
      </c>
      <c r="I35" s="360">
        <v>7500</v>
      </c>
      <c r="J35" s="360"/>
      <c r="K35" s="360"/>
      <c r="L35" s="360"/>
      <c r="M35" s="360"/>
      <c r="N35" s="360">
        <v>4300</v>
      </c>
      <c r="O35" s="360">
        <v>4300</v>
      </c>
      <c r="P35" s="360">
        <v>180</v>
      </c>
      <c r="Q35" s="360">
        <v>180</v>
      </c>
      <c r="R35" s="360">
        <v>180</v>
      </c>
      <c r="S35" s="360">
        <v>180</v>
      </c>
      <c r="T35" s="360">
        <v>180</v>
      </c>
      <c r="U35" s="360"/>
      <c r="V35" s="360"/>
      <c r="W35" s="435">
        <f t="shared" ref="W35:W41" si="9">Q35-V35</f>
        <v>180</v>
      </c>
      <c r="X35" s="312"/>
    </row>
    <row r="36" spans="1:24" s="232" customFormat="1" ht="63">
      <c r="A36" s="430" t="s">
        <v>609</v>
      </c>
      <c r="B36" s="327" t="s">
        <v>419</v>
      </c>
      <c r="C36" s="402" t="s">
        <v>624</v>
      </c>
      <c r="D36" s="375" t="s">
        <v>386</v>
      </c>
      <c r="E36" s="431" t="s">
        <v>424</v>
      </c>
      <c r="F36" s="375" t="s">
        <v>421</v>
      </c>
      <c r="G36" s="402" t="s">
        <v>618</v>
      </c>
      <c r="H36" s="360">
        <v>688</v>
      </c>
      <c r="I36" s="360">
        <v>15000</v>
      </c>
      <c r="J36" s="360"/>
      <c r="K36" s="360"/>
      <c r="L36" s="360"/>
      <c r="M36" s="360"/>
      <c r="N36" s="360">
        <v>450</v>
      </c>
      <c r="O36" s="360">
        <v>600</v>
      </c>
      <c r="P36" s="360">
        <v>67.320000000000007</v>
      </c>
      <c r="Q36" s="360">
        <v>67.320000000000007</v>
      </c>
      <c r="R36" s="360"/>
      <c r="S36" s="360"/>
      <c r="T36" s="399">
        <f t="shared" si="3"/>
        <v>4</v>
      </c>
      <c r="U36" s="360"/>
      <c r="V36" s="360"/>
      <c r="W36" s="435">
        <v>4</v>
      </c>
      <c r="X36" s="312"/>
    </row>
    <row r="37" spans="1:24" s="232" customFormat="1" ht="63">
      <c r="A37" s="430" t="s">
        <v>610</v>
      </c>
      <c r="B37" s="327" t="s">
        <v>420</v>
      </c>
      <c r="C37" s="402" t="s">
        <v>624</v>
      </c>
      <c r="D37" s="375" t="s">
        <v>386</v>
      </c>
      <c r="E37" s="431" t="s">
        <v>424</v>
      </c>
      <c r="F37" s="375" t="s">
        <v>421</v>
      </c>
      <c r="G37" s="402" t="s">
        <v>619</v>
      </c>
      <c r="H37" s="360">
        <v>700</v>
      </c>
      <c r="I37" s="360">
        <v>7340</v>
      </c>
      <c r="J37" s="360"/>
      <c r="K37" s="360"/>
      <c r="L37" s="360"/>
      <c r="M37" s="360"/>
      <c r="N37" s="360">
        <v>450</v>
      </c>
      <c r="O37" s="360">
        <v>650</v>
      </c>
      <c r="P37" s="360">
        <v>38.25</v>
      </c>
      <c r="Q37" s="360">
        <v>38.25</v>
      </c>
      <c r="R37" s="360"/>
      <c r="S37" s="360"/>
      <c r="T37" s="399">
        <f t="shared" si="3"/>
        <v>0</v>
      </c>
      <c r="U37" s="360"/>
      <c r="V37" s="360"/>
      <c r="W37" s="435">
        <v>0</v>
      </c>
      <c r="X37" s="312"/>
    </row>
    <row r="38" spans="1:24" s="232" customFormat="1" ht="63">
      <c r="A38" s="430" t="s">
        <v>611</v>
      </c>
      <c r="B38" s="327" t="s">
        <v>427</v>
      </c>
      <c r="C38" s="402" t="s">
        <v>624</v>
      </c>
      <c r="D38" s="375" t="s">
        <v>423</v>
      </c>
      <c r="E38" s="431" t="s">
        <v>424</v>
      </c>
      <c r="F38" s="375" t="s">
        <v>421</v>
      </c>
      <c r="G38" s="402" t="s">
        <v>621</v>
      </c>
      <c r="H38" s="360">
        <v>857</v>
      </c>
      <c r="I38" s="360">
        <v>2100</v>
      </c>
      <c r="J38" s="360"/>
      <c r="K38" s="360"/>
      <c r="L38" s="360"/>
      <c r="M38" s="360"/>
      <c r="N38" s="360">
        <v>800</v>
      </c>
      <c r="O38" s="360">
        <v>800</v>
      </c>
      <c r="P38" s="360">
        <v>43.604999999999997</v>
      </c>
      <c r="Q38" s="360">
        <v>43.604999999999997</v>
      </c>
      <c r="R38" s="360"/>
      <c r="S38" s="360"/>
      <c r="T38" s="399">
        <f t="shared" si="3"/>
        <v>5</v>
      </c>
      <c r="U38" s="360"/>
      <c r="V38" s="360"/>
      <c r="W38" s="435">
        <v>5</v>
      </c>
      <c r="X38" s="312"/>
    </row>
    <row r="39" spans="1:24" s="232" customFormat="1" ht="63">
      <c r="A39" s="430" t="s">
        <v>612</v>
      </c>
      <c r="B39" s="327" t="s">
        <v>548</v>
      </c>
      <c r="C39" s="402" t="s">
        <v>624</v>
      </c>
      <c r="D39" s="375" t="s">
        <v>423</v>
      </c>
      <c r="E39" s="431" t="s">
        <v>424</v>
      </c>
      <c r="F39" s="375" t="s">
        <v>421</v>
      </c>
      <c r="G39" s="402" t="s">
        <v>620</v>
      </c>
      <c r="H39" s="360">
        <v>505</v>
      </c>
      <c r="I39" s="360">
        <v>5000</v>
      </c>
      <c r="J39" s="360"/>
      <c r="K39" s="360"/>
      <c r="L39" s="360"/>
      <c r="M39" s="360"/>
      <c r="N39" s="360">
        <v>400</v>
      </c>
      <c r="O39" s="360">
        <v>450</v>
      </c>
      <c r="P39" s="360">
        <v>42.075000000000003</v>
      </c>
      <c r="Q39" s="360">
        <v>42.075000000000003</v>
      </c>
      <c r="R39" s="360"/>
      <c r="S39" s="360"/>
      <c r="T39" s="399">
        <f t="shared" si="3"/>
        <v>15</v>
      </c>
      <c r="U39" s="360"/>
      <c r="V39" s="360"/>
      <c r="W39" s="435">
        <v>15</v>
      </c>
      <c r="X39" s="312"/>
    </row>
    <row r="40" spans="1:24" s="232" customFormat="1" ht="47.25">
      <c r="A40" s="430">
        <v>25</v>
      </c>
      <c r="B40" s="327" t="s">
        <v>613</v>
      </c>
      <c r="C40" s="402" t="s">
        <v>624</v>
      </c>
      <c r="D40" s="375" t="s">
        <v>614</v>
      </c>
      <c r="E40" s="431" t="s">
        <v>424</v>
      </c>
      <c r="F40" s="375" t="s">
        <v>421</v>
      </c>
      <c r="G40" s="402" t="s">
        <v>622</v>
      </c>
      <c r="H40" s="360">
        <v>7340</v>
      </c>
      <c r="I40" s="360">
        <v>700</v>
      </c>
      <c r="J40" s="360"/>
      <c r="K40" s="360"/>
      <c r="L40" s="360"/>
      <c r="M40" s="360"/>
      <c r="N40" s="360">
        <v>7000</v>
      </c>
      <c r="O40" s="360">
        <v>7000</v>
      </c>
      <c r="P40" s="360">
        <v>37</v>
      </c>
      <c r="Q40" s="360">
        <v>37</v>
      </c>
      <c r="R40" s="360">
        <v>37</v>
      </c>
      <c r="S40" s="360">
        <v>37</v>
      </c>
      <c r="T40" s="360">
        <v>37</v>
      </c>
      <c r="U40" s="360"/>
      <c r="V40" s="360"/>
      <c r="W40" s="435">
        <f t="shared" si="9"/>
        <v>37</v>
      </c>
      <c r="X40" s="312"/>
    </row>
    <row r="41" spans="1:24" s="232" customFormat="1" ht="63">
      <c r="A41" s="430">
        <v>26</v>
      </c>
      <c r="B41" s="327" t="s">
        <v>417</v>
      </c>
      <c r="C41" s="402" t="s">
        <v>624</v>
      </c>
      <c r="D41" s="375" t="s">
        <v>615</v>
      </c>
      <c r="E41" s="431" t="s">
        <v>424</v>
      </c>
      <c r="F41" s="375" t="s">
        <v>421</v>
      </c>
      <c r="G41" s="402" t="s">
        <v>1014</v>
      </c>
      <c r="H41" s="360">
        <v>7500</v>
      </c>
      <c r="I41" s="360">
        <v>700</v>
      </c>
      <c r="J41" s="360"/>
      <c r="K41" s="360"/>
      <c r="L41" s="360"/>
      <c r="M41" s="360"/>
      <c r="N41" s="360">
        <v>6322</v>
      </c>
      <c r="O41" s="360">
        <v>6322</v>
      </c>
      <c r="P41" s="360">
        <v>350</v>
      </c>
      <c r="Q41" s="360">
        <v>350</v>
      </c>
      <c r="R41" s="360">
        <v>350</v>
      </c>
      <c r="S41" s="360">
        <v>350</v>
      </c>
      <c r="T41" s="360">
        <v>350</v>
      </c>
      <c r="U41" s="360"/>
      <c r="V41" s="360"/>
      <c r="W41" s="435">
        <f t="shared" si="9"/>
        <v>350</v>
      </c>
      <c r="X41" s="364"/>
    </row>
    <row r="42" spans="1:24" s="232" customFormat="1" ht="63">
      <c r="A42" s="430">
        <v>27</v>
      </c>
      <c r="B42" s="327" t="s">
        <v>616</v>
      </c>
      <c r="C42" s="402" t="s">
        <v>624</v>
      </c>
      <c r="D42" s="375" t="s">
        <v>615</v>
      </c>
      <c r="E42" s="431" t="s">
        <v>424</v>
      </c>
      <c r="F42" s="375" t="s">
        <v>421</v>
      </c>
      <c r="G42" s="402" t="s">
        <v>623</v>
      </c>
      <c r="H42" s="360">
        <v>14987</v>
      </c>
      <c r="I42" s="360">
        <v>700</v>
      </c>
      <c r="J42" s="360"/>
      <c r="K42" s="360"/>
      <c r="L42" s="360"/>
      <c r="M42" s="360"/>
      <c r="N42" s="360">
        <f>10332+778</f>
        <v>11110</v>
      </c>
      <c r="O42" s="360">
        <f>+N42</f>
        <v>11110</v>
      </c>
      <c r="P42" s="360">
        <v>1640</v>
      </c>
      <c r="Q42" s="360">
        <v>1640</v>
      </c>
      <c r="R42" s="360"/>
      <c r="S42" s="360"/>
      <c r="T42" s="399">
        <f t="shared" si="3"/>
        <v>1640</v>
      </c>
      <c r="U42" s="360">
        <v>1400</v>
      </c>
      <c r="V42" s="360"/>
      <c r="W42" s="435">
        <f>Q42-U42</f>
        <v>240</v>
      </c>
      <c r="X42" s="364"/>
    </row>
    <row r="43" spans="1:24" s="239" customFormat="1" ht="31.5">
      <c r="A43" s="337" t="s">
        <v>53</v>
      </c>
      <c r="B43" s="338" t="s">
        <v>1040</v>
      </c>
      <c r="C43" s="339"/>
      <c r="D43" s="351"/>
      <c r="E43" s="261"/>
      <c r="F43" s="270"/>
      <c r="G43" s="366"/>
      <c r="H43" s="367">
        <f>H44+H63+H69+H74+H76</f>
        <v>112388</v>
      </c>
      <c r="I43" s="367">
        <f t="shared" ref="I43:N43" si="10">I44+I63+I69+I74+I76</f>
        <v>73232</v>
      </c>
      <c r="J43" s="367">
        <f t="shared" si="10"/>
        <v>66732</v>
      </c>
      <c r="K43" s="367">
        <f t="shared" si="10"/>
        <v>118505</v>
      </c>
      <c r="L43" s="367">
        <f t="shared" si="10"/>
        <v>170278</v>
      </c>
      <c r="M43" s="367">
        <f t="shared" si="10"/>
        <v>170278</v>
      </c>
      <c r="N43" s="367">
        <f t="shared" si="10"/>
        <v>112388</v>
      </c>
      <c r="O43" s="354">
        <f t="shared" ref="O43:W43" si="11">O44+O63+O69+O74+O76</f>
        <v>0</v>
      </c>
      <c r="P43" s="354">
        <f t="shared" si="11"/>
        <v>107429</v>
      </c>
      <c r="Q43" s="354">
        <f t="shared" si="11"/>
        <v>107429</v>
      </c>
      <c r="R43" s="355">
        <f t="shared" si="11"/>
        <v>0</v>
      </c>
      <c r="S43" s="355">
        <f t="shared" si="11"/>
        <v>0</v>
      </c>
      <c r="T43" s="347">
        <f t="shared" si="11"/>
        <v>78433</v>
      </c>
      <c r="U43" s="356">
        <f t="shared" si="11"/>
        <v>40900</v>
      </c>
      <c r="V43" s="354">
        <f t="shared" si="11"/>
        <v>30805</v>
      </c>
      <c r="W43" s="455">
        <f t="shared" si="11"/>
        <v>6728</v>
      </c>
      <c r="X43" s="271"/>
    </row>
    <row r="44" spans="1:24" s="239" customFormat="1" ht="18.75">
      <c r="A44" s="337"/>
      <c r="B44" s="338" t="s">
        <v>1039</v>
      </c>
      <c r="C44" s="339"/>
      <c r="D44" s="351"/>
      <c r="E44" s="261"/>
      <c r="F44" s="270"/>
      <c r="G44" s="366"/>
      <c r="H44" s="425">
        <f>SUM(H45:H62)</f>
        <v>51773</v>
      </c>
      <c r="I44" s="367">
        <f t="shared" ref="I44:M44" si="12">SUM(I45:N62)</f>
        <v>58273</v>
      </c>
      <c r="J44" s="367">
        <f t="shared" si="12"/>
        <v>51773</v>
      </c>
      <c r="K44" s="367">
        <f t="shared" si="12"/>
        <v>103546</v>
      </c>
      <c r="L44" s="367">
        <f t="shared" si="12"/>
        <v>155319</v>
      </c>
      <c r="M44" s="367">
        <f t="shared" si="12"/>
        <v>155319</v>
      </c>
      <c r="N44" s="425">
        <f>SUM(N45:N62)</f>
        <v>51773</v>
      </c>
      <c r="O44" s="354">
        <f t="shared" ref="O44:W44" si="13">+SUM(O45:O62)</f>
        <v>0</v>
      </c>
      <c r="P44" s="425">
        <f>SUM(P45:P62)</f>
        <v>51773</v>
      </c>
      <c r="Q44" s="425">
        <f>SUM(Q45:Q62)</f>
        <v>51773</v>
      </c>
      <c r="R44" s="354">
        <f t="shared" si="13"/>
        <v>0</v>
      </c>
      <c r="S44" s="354">
        <f t="shared" si="13"/>
        <v>0</v>
      </c>
      <c r="T44" s="354">
        <f t="shared" si="13"/>
        <v>39395</v>
      </c>
      <c r="U44" s="354">
        <f t="shared" si="13"/>
        <v>19300</v>
      </c>
      <c r="V44" s="354">
        <f>+SUM(V45:V62)</f>
        <v>14700</v>
      </c>
      <c r="W44" s="455">
        <f t="shared" si="13"/>
        <v>5395</v>
      </c>
      <c r="X44" s="271"/>
    </row>
    <row r="45" spans="1:24" s="232" customFormat="1" ht="47.25">
      <c r="A45" s="310" t="s">
        <v>44</v>
      </c>
      <c r="B45" s="311" t="s">
        <v>625</v>
      </c>
      <c r="C45" s="220" t="s">
        <v>624</v>
      </c>
      <c r="D45" s="272" t="s">
        <v>706</v>
      </c>
      <c r="E45" s="254" t="s">
        <v>699</v>
      </c>
      <c r="F45" s="272" t="s">
        <v>425</v>
      </c>
      <c r="G45" s="368" t="s">
        <v>756</v>
      </c>
      <c r="H45" s="426">
        <v>3263</v>
      </c>
      <c r="I45" s="363"/>
      <c r="J45" s="363"/>
      <c r="K45" s="369"/>
      <c r="L45" s="363"/>
      <c r="M45" s="363"/>
      <c r="N45" s="426">
        <v>3263</v>
      </c>
      <c r="O45" s="348"/>
      <c r="P45" s="426">
        <v>3263</v>
      </c>
      <c r="Q45" s="426">
        <v>3263</v>
      </c>
      <c r="R45" s="343"/>
      <c r="S45" s="343"/>
      <c r="T45" s="345">
        <f>SUM(U45:W45)</f>
        <v>2500</v>
      </c>
      <c r="U45" s="322">
        <v>1000</v>
      </c>
      <c r="V45" s="348">
        <v>1000</v>
      </c>
      <c r="W45" s="348">
        <v>500</v>
      </c>
      <c r="X45" s="312"/>
    </row>
    <row r="46" spans="1:24" s="232" customFormat="1" ht="47.25">
      <c r="A46" s="310" t="s">
        <v>46</v>
      </c>
      <c r="B46" s="311" t="s">
        <v>626</v>
      </c>
      <c r="C46" s="220" t="s">
        <v>624</v>
      </c>
      <c r="D46" s="272" t="s">
        <v>707</v>
      </c>
      <c r="E46" s="254" t="s">
        <v>699</v>
      </c>
      <c r="F46" s="272" t="s">
        <v>425</v>
      </c>
      <c r="G46" s="368" t="s">
        <v>757</v>
      </c>
      <c r="H46" s="426">
        <v>6158</v>
      </c>
      <c r="I46" s="363"/>
      <c r="J46" s="363"/>
      <c r="K46" s="369"/>
      <c r="L46" s="363"/>
      <c r="M46" s="363"/>
      <c r="N46" s="426">
        <v>6158</v>
      </c>
      <c r="O46" s="348"/>
      <c r="P46" s="426">
        <v>6158</v>
      </c>
      <c r="Q46" s="426">
        <v>6158</v>
      </c>
      <c r="R46" s="343"/>
      <c r="S46" s="343"/>
      <c r="T46" s="345">
        <f t="shared" ref="T46:T103" si="14">SUM(U46:W46)</f>
        <v>4800</v>
      </c>
      <c r="U46" s="322">
        <v>4000</v>
      </c>
      <c r="V46" s="348">
        <v>0</v>
      </c>
      <c r="W46" s="348">
        <v>800</v>
      </c>
      <c r="X46" s="312"/>
    </row>
    <row r="47" spans="1:24" s="232" customFormat="1" ht="91.5">
      <c r="A47" s="310" t="s">
        <v>86</v>
      </c>
      <c r="B47" s="311" t="s">
        <v>627</v>
      </c>
      <c r="C47" s="220" t="s">
        <v>624</v>
      </c>
      <c r="D47" s="272" t="s">
        <v>708</v>
      </c>
      <c r="E47" s="254" t="s">
        <v>699</v>
      </c>
      <c r="F47" s="272" t="s">
        <v>425</v>
      </c>
      <c r="G47" s="368" t="s">
        <v>758</v>
      </c>
      <c r="H47" s="426">
        <v>2527</v>
      </c>
      <c r="I47" s="363"/>
      <c r="J47" s="363"/>
      <c r="K47" s="369"/>
      <c r="L47" s="363"/>
      <c r="M47" s="363"/>
      <c r="N47" s="426">
        <v>2527</v>
      </c>
      <c r="O47" s="348"/>
      <c r="P47" s="426">
        <v>2527</v>
      </c>
      <c r="Q47" s="426">
        <v>2527</v>
      </c>
      <c r="R47" s="343"/>
      <c r="S47" s="343"/>
      <c r="T47" s="345">
        <f t="shared" si="14"/>
        <v>2000</v>
      </c>
      <c r="U47" s="322">
        <v>1500</v>
      </c>
      <c r="V47" s="348">
        <v>0</v>
      </c>
      <c r="W47" s="348">
        <v>500</v>
      </c>
      <c r="X47" s="312"/>
    </row>
    <row r="48" spans="1:24" s="232" customFormat="1" ht="47.25">
      <c r="A48" s="310" t="s">
        <v>88</v>
      </c>
      <c r="B48" s="311" t="s">
        <v>628</v>
      </c>
      <c r="C48" s="220" t="s">
        <v>624</v>
      </c>
      <c r="D48" s="272" t="s">
        <v>709</v>
      </c>
      <c r="E48" s="254" t="s">
        <v>699</v>
      </c>
      <c r="F48" s="272" t="s">
        <v>425</v>
      </c>
      <c r="G48" s="368" t="s">
        <v>759</v>
      </c>
      <c r="H48" s="426">
        <v>3750</v>
      </c>
      <c r="I48" s="363"/>
      <c r="J48" s="363"/>
      <c r="K48" s="369"/>
      <c r="L48" s="363"/>
      <c r="M48" s="363"/>
      <c r="N48" s="426">
        <v>3750</v>
      </c>
      <c r="O48" s="348"/>
      <c r="P48" s="426">
        <v>3750</v>
      </c>
      <c r="Q48" s="426">
        <v>3750</v>
      </c>
      <c r="R48" s="343"/>
      <c r="S48" s="343"/>
      <c r="T48" s="345">
        <f t="shared" si="14"/>
        <v>3000</v>
      </c>
      <c r="U48" s="322">
        <v>2500</v>
      </c>
      <c r="V48" s="348">
        <v>0</v>
      </c>
      <c r="W48" s="348">
        <v>500</v>
      </c>
      <c r="X48" s="312"/>
    </row>
    <row r="49" spans="1:24" s="232" customFormat="1" ht="110.25">
      <c r="A49" s="310" t="s">
        <v>142</v>
      </c>
      <c r="B49" s="311" t="s">
        <v>629</v>
      </c>
      <c r="C49" s="220" t="s">
        <v>624</v>
      </c>
      <c r="D49" s="272" t="s">
        <v>710</v>
      </c>
      <c r="E49" s="254" t="s">
        <v>699</v>
      </c>
      <c r="F49" s="272" t="s">
        <v>425</v>
      </c>
      <c r="G49" s="368" t="s">
        <v>760</v>
      </c>
      <c r="H49" s="426">
        <v>2530</v>
      </c>
      <c r="I49" s="363"/>
      <c r="J49" s="363"/>
      <c r="K49" s="369"/>
      <c r="L49" s="363"/>
      <c r="M49" s="363"/>
      <c r="N49" s="426">
        <v>2530</v>
      </c>
      <c r="O49" s="348"/>
      <c r="P49" s="426">
        <v>2530</v>
      </c>
      <c r="Q49" s="426">
        <v>2530</v>
      </c>
      <c r="R49" s="343"/>
      <c r="S49" s="343"/>
      <c r="T49" s="345">
        <f t="shared" si="14"/>
        <v>2000</v>
      </c>
      <c r="U49" s="322">
        <v>0</v>
      </c>
      <c r="V49" s="348">
        <v>1500</v>
      </c>
      <c r="W49" s="348">
        <v>500</v>
      </c>
      <c r="X49" s="312"/>
    </row>
    <row r="50" spans="1:24" s="232" customFormat="1" ht="47.25">
      <c r="A50" s="310" t="s">
        <v>302</v>
      </c>
      <c r="B50" s="311" t="s">
        <v>630</v>
      </c>
      <c r="C50" s="220" t="s">
        <v>624</v>
      </c>
      <c r="D50" s="272" t="s">
        <v>711</v>
      </c>
      <c r="E50" s="254" t="s">
        <v>699</v>
      </c>
      <c r="F50" s="272" t="s">
        <v>425</v>
      </c>
      <c r="G50" s="368" t="s">
        <v>761</v>
      </c>
      <c r="H50" s="426">
        <v>1162</v>
      </c>
      <c r="I50" s="363"/>
      <c r="J50" s="363"/>
      <c r="K50" s="369"/>
      <c r="L50" s="363"/>
      <c r="M50" s="363"/>
      <c r="N50" s="426">
        <v>1162</v>
      </c>
      <c r="O50" s="348"/>
      <c r="P50" s="426">
        <v>1162</v>
      </c>
      <c r="Q50" s="426">
        <v>1162</v>
      </c>
      <c r="R50" s="343"/>
      <c r="S50" s="343"/>
      <c r="T50" s="345">
        <f t="shared" si="14"/>
        <v>1100</v>
      </c>
      <c r="U50" s="322">
        <v>0</v>
      </c>
      <c r="V50" s="348">
        <v>1000</v>
      </c>
      <c r="W50" s="348">
        <v>100</v>
      </c>
      <c r="X50" s="312"/>
    </row>
    <row r="51" spans="1:24" s="232" customFormat="1" ht="47.25">
      <c r="A51" s="310" t="s">
        <v>303</v>
      </c>
      <c r="B51" s="311" t="s">
        <v>631</v>
      </c>
      <c r="C51" s="220" t="s">
        <v>624</v>
      </c>
      <c r="D51" s="272" t="s">
        <v>712</v>
      </c>
      <c r="E51" s="254" t="s">
        <v>699</v>
      </c>
      <c r="F51" s="272" t="s">
        <v>425</v>
      </c>
      <c r="G51" s="368" t="s">
        <v>762</v>
      </c>
      <c r="H51" s="426">
        <v>3648</v>
      </c>
      <c r="I51" s="363"/>
      <c r="J51" s="363"/>
      <c r="K51" s="369"/>
      <c r="L51" s="363"/>
      <c r="M51" s="363"/>
      <c r="N51" s="426">
        <v>3648</v>
      </c>
      <c r="O51" s="348"/>
      <c r="P51" s="426">
        <v>3648</v>
      </c>
      <c r="Q51" s="426">
        <v>3648</v>
      </c>
      <c r="R51" s="343"/>
      <c r="S51" s="343"/>
      <c r="T51" s="345">
        <f t="shared" si="14"/>
        <v>2800</v>
      </c>
      <c r="U51" s="322">
        <v>2300</v>
      </c>
      <c r="V51" s="348">
        <v>0</v>
      </c>
      <c r="W51" s="348">
        <v>500</v>
      </c>
      <c r="X51" s="312"/>
    </row>
    <row r="52" spans="1:24" s="232" customFormat="1" ht="47.25">
      <c r="A52" s="310" t="s">
        <v>304</v>
      </c>
      <c r="B52" s="311" t="s">
        <v>632</v>
      </c>
      <c r="C52" s="220" t="s">
        <v>624</v>
      </c>
      <c r="D52" s="272" t="s">
        <v>713</v>
      </c>
      <c r="E52" s="254" t="s">
        <v>699</v>
      </c>
      <c r="F52" s="272" t="s">
        <v>425</v>
      </c>
      <c r="G52" s="368" t="s">
        <v>763</v>
      </c>
      <c r="H52" s="426">
        <v>1857</v>
      </c>
      <c r="I52" s="363"/>
      <c r="J52" s="363"/>
      <c r="K52" s="369"/>
      <c r="L52" s="363"/>
      <c r="M52" s="363"/>
      <c r="N52" s="426">
        <v>1857</v>
      </c>
      <c r="O52" s="348"/>
      <c r="P52" s="426">
        <v>1857</v>
      </c>
      <c r="Q52" s="426">
        <v>1857</v>
      </c>
      <c r="R52" s="343"/>
      <c r="S52" s="343"/>
      <c r="T52" s="345">
        <f t="shared" si="14"/>
        <v>1300</v>
      </c>
      <c r="U52" s="322">
        <v>0</v>
      </c>
      <c r="V52" s="348">
        <v>1000</v>
      </c>
      <c r="W52" s="348">
        <v>300</v>
      </c>
      <c r="X52" s="312"/>
    </row>
    <row r="53" spans="1:24" s="232" customFormat="1" ht="47.25">
      <c r="A53" s="310" t="s">
        <v>305</v>
      </c>
      <c r="B53" s="311" t="s">
        <v>633</v>
      </c>
      <c r="C53" s="220" t="s">
        <v>624</v>
      </c>
      <c r="D53" s="272" t="s">
        <v>714</v>
      </c>
      <c r="E53" s="254" t="s">
        <v>699</v>
      </c>
      <c r="F53" s="272" t="s">
        <v>425</v>
      </c>
      <c r="G53" s="368" t="s">
        <v>764</v>
      </c>
      <c r="H53" s="426">
        <v>2729</v>
      </c>
      <c r="I53" s="363"/>
      <c r="J53" s="363"/>
      <c r="K53" s="369"/>
      <c r="L53" s="363"/>
      <c r="M53" s="363"/>
      <c r="N53" s="426">
        <v>2729</v>
      </c>
      <c r="O53" s="348"/>
      <c r="P53" s="426">
        <v>2729</v>
      </c>
      <c r="Q53" s="426">
        <v>2729</v>
      </c>
      <c r="R53" s="343"/>
      <c r="S53" s="343"/>
      <c r="T53" s="345">
        <f t="shared" si="14"/>
        <v>2000</v>
      </c>
      <c r="U53" s="348">
        <v>1000</v>
      </c>
      <c r="V53" s="348">
        <v>1000</v>
      </c>
      <c r="W53" s="348"/>
      <c r="X53" s="312"/>
    </row>
    <row r="54" spans="1:24" s="232" customFormat="1" ht="47.25">
      <c r="A54" s="310" t="s">
        <v>306</v>
      </c>
      <c r="B54" s="311" t="s">
        <v>634</v>
      </c>
      <c r="C54" s="220" t="s">
        <v>624</v>
      </c>
      <c r="D54" s="272" t="s">
        <v>715</v>
      </c>
      <c r="E54" s="254" t="s">
        <v>699</v>
      </c>
      <c r="F54" s="272" t="s">
        <v>425</v>
      </c>
      <c r="G54" s="368" t="s">
        <v>765</v>
      </c>
      <c r="H54" s="426">
        <v>2976</v>
      </c>
      <c r="I54" s="363"/>
      <c r="J54" s="363"/>
      <c r="K54" s="369"/>
      <c r="L54" s="363"/>
      <c r="M54" s="363"/>
      <c r="N54" s="426">
        <v>2976</v>
      </c>
      <c r="O54" s="348"/>
      <c r="P54" s="426">
        <v>2976</v>
      </c>
      <c r="Q54" s="426">
        <v>2976</v>
      </c>
      <c r="R54" s="343"/>
      <c r="S54" s="343"/>
      <c r="T54" s="345">
        <f t="shared" si="14"/>
        <v>2000</v>
      </c>
      <c r="U54" s="348">
        <v>1000</v>
      </c>
      <c r="V54" s="348">
        <v>1000</v>
      </c>
      <c r="W54" s="348"/>
      <c r="X54" s="312"/>
    </row>
    <row r="55" spans="1:24" s="232" customFormat="1" ht="47.25">
      <c r="A55" s="310" t="s">
        <v>367</v>
      </c>
      <c r="B55" s="311" t="s">
        <v>635</v>
      </c>
      <c r="C55" s="220" t="s">
        <v>624</v>
      </c>
      <c r="D55" s="272" t="s">
        <v>716</v>
      </c>
      <c r="E55" s="254" t="s">
        <v>699</v>
      </c>
      <c r="F55" s="272" t="s">
        <v>425</v>
      </c>
      <c r="G55" s="368" t="s">
        <v>766</v>
      </c>
      <c r="H55" s="426">
        <v>1549</v>
      </c>
      <c r="I55" s="363"/>
      <c r="J55" s="363"/>
      <c r="K55" s="369"/>
      <c r="L55" s="363"/>
      <c r="M55" s="363"/>
      <c r="N55" s="426">
        <v>1549</v>
      </c>
      <c r="O55" s="348"/>
      <c r="P55" s="426">
        <v>1549</v>
      </c>
      <c r="Q55" s="426">
        <v>1549</v>
      </c>
      <c r="R55" s="343"/>
      <c r="S55" s="343"/>
      <c r="T55" s="345">
        <f t="shared" si="14"/>
        <v>1300</v>
      </c>
      <c r="U55" s="322">
        <v>0</v>
      </c>
      <c r="V55" s="348">
        <v>1000</v>
      </c>
      <c r="W55" s="348">
        <v>300</v>
      </c>
      <c r="X55" s="312"/>
    </row>
    <row r="56" spans="1:24" s="232" customFormat="1" ht="47.25">
      <c r="A56" s="310" t="s">
        <v>368</v>
      </c>
      <c r="B56" s="311" t="s">
        <v>636</v>
      </c>
      <c r="C56" s="220" t="s">
        <v>624</v>
      </c>
      <c r="D56" s="272" t="s">
        <v>717</v>
      </c>
      <c r="E56" s="254" t="s">
        <v>699</v>
      </c>
      <c r="F56" s="272" t="s">
        <v>425</v>
      </c>
      <c r="G56" s="368" t="s">
        <v>767</v>
      </c>
      <c r="H56" s="426">
        <v>1651</v>
      </c>
      <c r="I56" s="363"/>
      <c r="J56" s="363"/>
      <c r="K56" s="369"/>
      <c r="L56" s="363"/>
      <c r="M56" s="363"/>
      <c r="N56" s="426">
        <v>1651</v>
      </c>
      <c r="O56" s="348"/>
      <c r="P56" s="426">
        <v>1651</v>
      </c>
      <c r="Q56" s="426">
        <v>1651</v>
      </c>
      <c r="R56" s="343"/>
      <c r="S56" s="343"/>
      <c r="T56" s="345">
        <f t="shared" si="14"/>
        <v>1300</v>
      </c>
      <c r="U56" s="322">
        <v>0</v>
      </c>
      <c r="V56" s="348">
        <v>1000</v>
      </c>
      <c r="W56" s="348">
        <v>300</v>
      </c>
      <c r="X56" s="312"/>
    </row>
    <row r="57" spans="1:24" s="232" customFormat="1" ht="47.25">
      <c r="A57" s="310" t="s">
        <v>369</v>
      </c>
      <c r="B57" s="311" t="s">
        <v>637</v>
      </c>
      <c r="C57" s="220" t="s">
        <v>624</v>
      </c>
      <c r="D57" s="272" t="s">
        <v>718</v>
      </c>
      <c r="E57" s="254" t="s">
        <v>699</v>
      </c>
      <c r="F57" s="272" t="s">
        <v>425</v>
      </c>
      <c r="G57" s="368" t="s">
        <v>768</v>
      </c>
      <c r="H57" s="426">
        <v>3722</v>
      </c>
      <c r="I57" s="363"/>
      <c r="J57" s="363"/>
      <c r="K57" s="369"/>
      <c r="L57" s="363"/>
      <c r="M57" s="363"/>
      <c r="N57" s="426">
        <v>3722</v>
      </c>
      <c r="O57" s="348"/>
      <c r="P57" s="426">
        <v>3722</v>
      </c>
      <c r="Q57" s="426">
        <v>3722</v>
      </c>
      <c r="R57" s="343"/>
      <c r="S57" s="343"/>
      <c r="T57" s="345">
        <f t="shared" si="14"/>
        <v>2700</v>
      </c>
      <c r="U57" s="348">
        <v>1000</v>
      </c>
      <c r="V57" s="348">
        <v>1000</v>
      </c>
      <c r="W57" s="348">
        <v>700</v>
      </c>
      <c r="X57" s="312"/>
    </row>
    <row r="58" spans="1:24" s="232" customFormat="1" ht="47.25">
      <c r="A58" s="310" t="s">
        <v>370</v>
      </c>
      <c r="B58" s="311" t="s">
        <v>638</v>
      </c>
      <c r="C58" s="220" t="s">
        <v>624</v>
      </c>
      <c r="D58" s="272" t="s">
        <v>719</v>
      </c>
      <c r="E58" s="254" t="s">
        <v>699</v>
      </c>
      <c r="F58" s="272" t="s">
        <v>425</v>
      </c>
      <c r="G58" s="368" t="s">
        <v>769</v>
      </c>
      <c r="H58" s="426">
        <v>3127</v>
      </c>
      <c r="I58" s="363"/>
      <c r="J58" s="363"/>
      <c r="K58" s="369"/>
      <c r="L58" s="363"/>
      <c r="M58" s="363"/>
      <c r="N58" s="426">
        <v>3127</v>
      </c>
      <c r="O58" s="348"/>
      <c r="P58" s="426">
        <v>3127</v>
      </c>
      <c r="Q58" s="426">
        <v>3127</v>
      </c>
      <c r="R58" s="343"/>
      <c r="S58" s="343"/>
      <c r="T58" s="345">
        <f t="shared" si="14"/>
        <v>2700</v>
      </c>
      <c r="U58" s="348">
        <v>1000</v>
      </c>
      <c r="V58" s="348">
        <v>1700</v>
      </c>
      <c r="W58" s="348"/>
      <c r="X58" s="312"/>
    </row>
    <row r="59" spans="1:24" s="232" customFormat="1" ht="47.25">
      <c r="A59" s="310" t="s">
        <v>371</v>
      </c>
      <c r="B59" s="311" t="s">
        <v>639</v>
      </c>
      <c r="C59" s="220" t="s">
        <v>624</v>
      </c>
      <c r="D59" s="272" t="s">
        <v>720</v>
      </c>
      <c r="E59" s="254" t="s">
        <v>699</v>
      </c>
      <c r="F59" s="272" t="s">
        <v>425</v>
      </c>
      <c r="G59" s="368" t="s">
        <v>770</v>
      </c>
      <c r="H59" s="426">
        <v>1618</v>
      </c>
      <c r="I59" s="363"/>
      <c r="J59" s="363"/>
      <c r="K59" s="369"/>
      <c r="L59" s="363"/>
      <c r="M59" s="363"/>
      <c r="N59" s="426">
        <v>1618</v>
      </c>
      <c r="O59" s="348"/>
      <c r="P59" s="426">
        <v>1618</v>
      </c>
      <c r="Q59" s="426">
        <v>1618</v>
      </c>
      <c r="R59" s="343"/>
      <c r="S59" s="343"/>
      <c r="T59" s="345">
        <f t="shared" si="14"/>
        <v>1300</v>
      </c>
      <c r="U59" s="322">
        <v>0</v>
      </c>
      <c r="V59" s="348">
        <v>1000</v>
      </c>
      <c r="W59" s="348">
        <v>300</v>
      </c>
      <c r="X59" s="312"/>
    </row>
    <row r="60" spans="1:24" s="232" customFormat="1" ht="47.25">
      <c r="A60" s="310" t="s">
        <v>372</v>
      </c>
      <c r="B60" s="311" t="s">
        <v>640</v>
      </c>
      <c r="C60" s="220" t="s">
        <v>624</v>
      </c>
      <c r="D60" s="272" t="s">
        <v>721</v>
      </c>
      <c r="E60" s="254" t="s">
        <v>699</v>
      </c>
      <c r="F60" s="272" t="s">
        <v>425</v>
      </c>
      <c r="G60" s="368" t="s">
        <v>771</v>
      </c>
      <c r="H60" s="426">
        <v>1580</v>
      </c>
      <c r="I60" s="363"/>
      <c r="J60" s="363"/>
      <c r="K60" s="369"/>
      <c r="L60" s="363"/>
      <c r="M60" s="363"/>
      <c r="N60" s="426">
        <v>1580</v>
      </c>
      <c r="O60" s="348"/>
      <c r="P60" s="426">
        <v>1580</v>
      </c>
      <c r="Q60" s="426">
        <v>1580</v>
      </c>
      <c r="R60" s="343"/>
      <c r="S60" s="343"/>
      <c r="T60" s="345">
        <f t="shared" si="14"/>
        <v>1245</v>
      </c>
      <c r="U60" s="322">
        <v>0</v>
      </c>
      <c r="V60" s="348">
        <v>1200</v>
      </c>
      <c r="W60" s="348">
        <v>45</v>
      </c>
      <c r="X60" s="312"/>
    </row>
    <row r="61" spans="1:24" s="232" customFormat="1" ht="47.25">
      <c r="A61" s="310" t="s">
        <v>373</v>
      </c>
      <c r="B61" s="311" t="s">
        <v>641</v>
      </c>
      <c r="C61" s="220" t="s">
        <v>624</v>
      </c>
      <c r="D61" s="272" t="s">
        <v>722</v>
      </c>
      <c r="E61" s="254" t="s">
        <v>699</v>
      </c>
      <c r="F61" s="272" t="s">
        <v>425</v>
      </c>
      <c r="G61" s="368" t="s">
        <v>772</v>
      </c>
      <c r="H61" s="426">
        <v>1426</v>
      </c>
      <c r="I61" s="363"/>
      <c r="J61" s="363"/>
      <c r="K61" s="369"/>
      <c r="L61" s="363"/>
      <c r="M61" s="363"/>
      <c r="N61" s="426">
        <v>1426</v>
      </c>
      <c r="O61" s="348"/>
      <c r="P61" s="426">
        <v>1426</v>
      </c>
      <c r="Q61" s="426">
        <v>1426</v>
      </c>
      <c r="R61" s="343"/>
      <c r="S61" s="343"/>
      <c r="T61" s="345">
        <f>SUM(U61:W61)</f>
        <v>1350</v>
      </c>
      <c r="U61" s="322">
        <v>0</v>
      </c>
      <c r="V61" s="348">
        <v>1300</v>
      </c>
      <c r="W61" s="348">
        <v>50</v>
      </c>
      <c r="X61" s="312"/>
    </row>
    <row r="62" spans="1:24" s="232" customFormat="1" ht="63">
      <c r="A62" s="310" t="s">
        <v>374</v>
      </c>
      <c r="B62" s="311" t="s">
        <v>361</v>
      </c>
      <c r="C62" s="220" t="s">
        <v>624</v>
      </c>
      <c r="D62" s="272" t="s">
        <v>488</v>
      </c>
      <c r="E62" s="254" t="s">
        <v>699</v>
      </c>
      <c r="F62" s="272" t="s">
        <v>491</v>
      </c>
      <c r="G62" s="368" t="s">
        <v>882</v>
      </c>
      <c r="H62" s="426">
        <v>6500</v>
      </c>
      <c r="I62" s="363">
        <v>6500</v>
      </c>
      <c r="J62" s="363"/>
      <c r="K62" s="369"/>
      <c r="L62" s="363"/>
      <c r="M62" s="363"/>
      <c r="N62" s="426">
        <v>6500</v>
      </c>
      <c r="O62" s="348"/>
      <c r="P62" s="426">
        <v>6500</v>
      </c>
      <c r="Q62" s="426">
        <v>6500</v>
      </c>
      <c r="R62" s="343"/>
      <c r="S62" s="343"/>
      <c r="T62" s="345">
        <f>SUM(U62:W62)</f>
        <v>4000</v>
      </c>
      <c r="U62" s="348">
        <v>4000</v>
      </c>
      <c r="V62" s="348"/>
      <c r="W62" s="348"/>
      <c r="X62" s="312"/>
    </row>
    <row r="63" spans="1:24" s="239" customFormat="1" ht="18.75">
      <c r="A63" s="337"/>
      <c r="B63" s="338" t="s">
        <v>642</v>
      </c>
      <c r="C63" s="339"/>
      <c r="D63" s="351"/>
      <c r="E63" s="261"/>
      <c r="F63" s="270"/>
      <c r="G63" s="366"/>
      <c r="H63" s="370">
        <f>SUM(H64:H68)</f>
        <v>7497</v>
      </c>
      <c r="I63" s="370">
        <f t="shared" ref="I63:M63" si="15">SUM(I64:I68)</f>
        <v>0</v>
      </c>
      <c r="J63" s="370">
        <f t="shared" si="15"/>
        <v>0</v>
      </c>
      <c r="K63" s="370">
        <f t="shared" si="15"/>
        <v>0</v>
      </c>
      <c r="L63" s="370">
        <f t="shared" si="15"/>
        <v>0</v>
      </c>
      <c r="M63" s="370">
        <f t="shared" si="15"/>
        <v>0</v>
      </c>
      <c r="N63" s="370">
        <f>SUM(N64:N68)</f>
        <v>7497</v>
      </c>
      <c r="O63" s="350">
        <f t="shared" ref="O63:W63" si="16">SUM(O64:O68)</f>
        <v>0</v>
      </c>
      <c r="P63" s="370">
        <f>SUM(P64:P68)</f>
        <v>7497</v>
      </c>
      <c r="Q63" s="370">
        <f>SUM(Q64:Q68)</f>
        <v>7497</v>
      </c>
      <c r="R63" s="344">
        <f t="shared" si="16"/>
        <v>0</v>
      </c>
      <c r="S63" s="344">
        <f t="shared" si="16"/>
        <v>0</v>
      </c>
      <c r="T63" s="347">
        <f t="shared" si="16"/>
        <v>6300</v>
      </c>
      <c r="U63" s="349">
        <f t="shared" si="16"/>
        <v>2000</v>
      </c>
      <c r="V63" s="350">
        <f t="shared" si="16"/>
        <v>3200</v>
      </c>
      <c r="W63" s="350">
        <f t="shared" si="16"/>
        <v>1100</v>
      </c>
      <c r="X63" s="271"/>
    </row>
    <row r="64" spans="1:24" s="232" customFormat="1" ht="47.25">
      <c r="A64" s="310" t="s">
        <v>44</v>
      </c>
      <c r="B64" s="311" t="s">
        <v>643</v>
      </c>
      <c r="C64" s="220" t="s">
        <v>624</v>
      </c>
      <c r="D64" s="272" t="s">
        <v>723</v>
      </c>
      <c r="E64" s="254" t="s">
        <v>699</v>
      </c>
      <c r="F64" s="272" t="s">
        <v>425</v>
      </c>
      <c r="G64" s="368" t="s">
        <v>931</v>
      </c>
      <c r="H64" s="426">
        <v>5000</v>
      </c>
      <c r="I64" s="363"/>
      <c r="J64" s="363"/>
      <c r="K64" s="369"/>
      <c r="L64" s="363"/>
      <c r="M64" s="363"/>
      <c r="N64" s="426">
        <v>5000</v>
      </c>
      <c r="O64" s="348"/>
      <c r="P64" s="426">
        <v>5000</v>
      </c>
      <c r="Q64" s="426">
        <v>5000</v>
      </c>
      <c r="R64" s="343"/>
      <c r="S64" s="343"/>
      <c r="T64" s="345">
        <f>SUM(U64:W64)</f>
        <v>4000</v>
      </c>
      <c r="U64" s="322">
        <v>2000</v>
      </c>
      <c r="V64" s="348">
        <v>2000</v>
      </c>
      <c r="W64" s="348"/>
      <c r="X64" s="312"/>
    </row>
    <row r="65" spans="1:24" s="232" customFormat="1" ht="47.25">
      <c r="A65" s="310" t="s">
        <v>46</v>
      </c>
      <c r="B65" s="311" t="s">
        <v>644</v>
      </c>
      <c r="C65" s="220" t="s">
        <v>624</v>
      </c>
      <c r="D65" s="272" t="s">
        <v>422</v>
      </c>
      <c r="E65" s="254" t="s">
        <v>699</v>
      </c>
      <c r="F65" s="272" t="s">
        <v>425</v>
      </c>
      <c r="G65" s="368" t="s">
        <v>932</v>
      </c>
      <c r="H65" s="363">
        <v>750</v>
      </c>
      <c r="I65" s="363"/>
      <c r="J65" s="363"/>
      <c r="K65" s="369"/>
      <c r="L65" s="363"/>
      <c r="M65" s="363"/>
      <c r="N65" s="363">
        <v>750</v>
      </c>
      <c r="O65" s="348"/>
      <c r="P65" s="363">
        <v>750</v>
      </c>
      <c r="Q65" s="363">
        <v>750</v>
      </c>
      <c r="R65" s="343"/>
      <c r="S65" s="343"/>
      <c r="T65" s="345">
        <f t="shared" si="14"/>
        <v>700</v>
      </c>
      <c r="U65" s="322">
        <v>0</v>
      </c>
      <c r="V65" s="348">
        <v>300</v>
      </c>
      <c r="W65" s="348">
        <v>400</v>
      </c>
      <c r="X65" s="312"/>
    </row>
    <row r="66" spans="1:24" s="232" customFormat="1" ht="47.25">
      <c r="A66" s="310" t="s">
        <v>86</v>
      </c>
      <c r="B66" s="311" t="s">
        <v>645</v>
      </c>
      <c r="C66" s="220" t="s">
        <v>624</v>
      </c>
      <c r="D66" s="272" t="s">
        <v>422</v>
      </c>
      <c r="E66" s="254" t="s">
        <v>699</v>
      </c>
      <c r="F66" s="272" t="s">
        <v>425</v>
      </c>
      <c r="G66" s="368" t="s">
        <v>933</v>
      </c>
      <c r="H66" s="363">
        <v>500</v>
      </c>
      <c r="I66" s="363"/>
      <c r="J66" s="363"/>
      <c r="K66" s="369"/>
      <c r="L66" s="363"/>
      <c r="M66" s="363"/>
      <c r="N66" s="363">
        <v>500</v>
      </c>
      <c r="O66" s="348"/>
      <c r="P66" s="363">
        <v>500</v>
      </c>
      <c r="Q66" s="363">
        <v>500</v>
      </c>
      <c r="R66" s="343"/>
      <c r="S66" s="343"/>
      <c r="T66" s="345">
        <f t="shared" si="14"/>
        <v>450</v>
      </c>
      <c r="U66" s="322">
        <v>0</v>
      </c>
      <c r="V66" s="348">
        <v>300</v>
      </c>
      <c r="W66" s="348">
        <v>150</v>
      </c>
      <c r="X66" s="312"/>
    </row>
    <row r="67" spans="1:24" s="232" customFormat="1" ht="47.25">
      <c r="A67" s="310" t="s">
        <v>88</v>
      </c>
      <c r="B67" s="311" t="s">
        <v>646</v>
      </c>
      <c r="C67" s="220" t="s">
        <v>624</v>
      </c>
      <c r="D67" s="272" t="s">
        <v>422</v>
      </c>
      <c r="E67" s="254" t="s">
        <v>699</v>
      </c>
      <c r="F67" s="272" t="s">
        <v>425</v>
      </c>
      <c r="G67" s="368" t="s">
        <v>934</v>
      </c>
      <c r="H67" s="363">
        <v>500</v>
      </c>
      <c r="I67" s="363"/>
      <c r="J67" s="363"/>
      <c r="K67" s="369"/>
      <c r="L67" s="363"/>
      <c r="M67" s="363"/>
      <c r="N67" s="363">
        <v>500</v>
      </c>
      <c r="O67" s="348"/>
      <c r="P67" s="363">
        <v>500</v>
      </c>
      <c r="Q67" s="363">
        <v>500</v>
      </c>
      <c r="R67" s="343"/>
      <c r="S67" s="343"/>
      <c r="T67" s="345">
        <f t="shared" si="14"/>
        <v>450</v>
      </c>
      <c r="U67" s="322">
        <v>0</v>
      </c>
      <c r="V67" s="348">
        <v>300</v>
      </c>
      <c r="W67" s="348">
        <v>150</v>
      </c>
      <c r="X67" s="312"/>
    </row>
    <row r="68" spans="1:24" s="232" customFormat="1" ht="47.25">
      <c r="A68" s="310" t="s">
        <v>142</v>
      </c>
      <c r="B68" s="311" t="s">
        <v>647</v>
      </c>
      <c r="C68" s="220" t="s">
        <v>624</v>
      </c>
      <c r="D68" s="272" t="s">
        <v>422</v>
      </c>
      <c r="E68" s="254" t="s">
        <v>699</v>
      </c>
      <c r="F68" s="272" t="s">
        <v>425</v>
      </c>
      <c r="G68" s="368" t="s">
        <v>935</v>
      </c>
      <c r="H68" s="363">
        <v>747</v>
      </c>
      <c r="I68" s="363"/>
      <c r="J68" s="363"/>
      <c r="K68" s="369"/>
      <c r="L68" s="363"/>
      <c r="M68" s="363"/>
      <c r="N68" s="363">
        <v>747</v>
      </c>
      <c r="O68" s="348"/>
      <c r="P68" s="363">
        <v>747</v>
      </c>
      <c r="Q68" s="363">
        <v>747</v>
      </c>
      <c r="R68" s="343"/>
      <c r="S68" s="343"/>
      <c r="T68" s="345">
        <f t="shared" si="14"/>
        <v>700</v>
      </c>
      <c r="U68" s="322">
        <v>0</v>
      </c>
      <c r="V68" s="348">
        <v>300</v>
      </c>
      <c r="W68" s="348">
        <v>400</v>
      </c>
      <c r="X68" s="312"/>
    </row>
    <row r="69" spans="1:24" s="239" customFormat="1" ht="18.75">
      <c r="A69" s="337"/>
      <c r="B69" s="338" t="s">
        <v>889</v>
      </c>
      <c r="C69" s="339"/>
      <c r="D69" s="351"/>
      <c r="E69" s="261"/>
      <c r="F69" s="270"/>
      <c r="G69" s="366"/>
      <c r="H69" s="370">
        <f>SUM(H70:H73)</f>
        <v>51436</v>
      </c>
      <c r="I69" s="370">
        <f t="shared" ref="I69:M69" si="17">SUM(I70:I73)</f>
        <v>14959</v>
      </c>
      <c r="J69" s="370">
        <f t="shared" si="17"/>
        <v>14959</v>
      </c>
      <c r="K69" s="370">
        <f t="shared" si="17"/>
        <v>14959</v>
      </c>
      <c r="L69" s="370">
        <f t="shared" si="17"/>
        <v>14959</v>
      </c>
      <c r="M69" s="370">
        <f t="shared" si="17"/>
        <v>14959</v>
      </c>
      <c r="N69" s="370">
        <f>SUM(N70:N73)</f>
        <v>51436</v>
      </c>
      <c r="O69" s="350">
        <f t="shared" ref="O69:W69" si="18">SUM(O70:O73)</f>
        <v>0</v>
      </c>
      <c r="P69" s="370">
        <f>SUM(P70:P73)</f>
        <v>46477</v>
      </c>
      <c r="Q69" s="370">
        <f>SUM(Q70:Q73)</f>
        <v>46477</v>
      </c>
      <c r="R69" s="344">
        <f t="shared" si="18"/>
        <v>0</v>
      </c>
      <c r="S69" s="344">
        <f t="shared" si="18"/>
        <v>0</v>
      </c>
      <c r="T69" s="347">
        <f t="shared" si="18"/>
        <v>31055</v>
      </c>
      <c r="U69" s="347">
        <f t="shared" si="18"/>
        <v>19600</v>
      </c>
      <c r="V69" s="347">
        <f t="shared" si="18"/>
        <v>11455</v>
      </c>
      <c r="W69" s="456">
        <f t="shared" si="18"/>
        <v>0</v>
      </c>
      <c r="X69" s="271"/>
    </row>
    <row r="70" spans="1:24" s="232" customFormat="1" ht="186.75" customHeight="1">
      <c r="A70" s="310" t="s">
        <v>44</v>
      </c>
      <c r="B70" s="311" t="s">
        <v>648</v>
      </c>
      <c r="C70" s="220" t="s">
        <v>624</v>
      </c>
      <c r="D70" s="342" t="s">
        <v>724</v>
      </c>
      <c r="E70" s="254" t="s">
        <v>699</v>
      </c>
      <c r="F70" s="272" t="s">
        <v>425</v>
      </c>
      <c r="G70" s="368" t="s">
        <v>936</v>
      </c>
      <c r="H70" s="427">
        <v>14677</v>
      </c>
      <c r="I70" s="371"/>
      <c r="J70" s="371"/>
      <c r="K70" s="371"/>
      <c r="L70" s="371"/>
      <c r="M70" s="371"/>
      <c r="N70" s="427">
        <v>14677</v>
      </c>
      <c r="O70" s="346"/>
      <c r="P70" s="427">
        <v>14677</v>
      </c>
      <c r="Q70" s="427">
        <v>14677</v>
      </c>
      <c r="R70" s="343"/>
      <c r="S70" s="343"/>
      <c r="T70" s="345">
        <f>SUM(U70:W70)</f>
        <v>8400</v>
      </c>
      <c r="U70" s="348">
        <v>6000</v>
      </c>
      <c r="V70" s="348">
        <v>2400</v>
      </c>
      <c r="W70" s="348"/>
      <c r="X70" s="312"/>
    </row>
    <row r="71" spans="1:24" s="232" customFormat="1" ht="128.25" customHeight="1">
      <c r="A71" s="310" t="s">
        <v>46</v>
      </c>
      <c r="B71" s="311" t="s">
        <v>649</v>
      </c>
      <c r="C71" s="220" t="s">
        <v>624</v>
      </c>
      <c r="D71" s="342" t="s">
        <v>725</v>
      </c>
      <c r="E71" s="254" t="s">
        <v>699</v>
      </c>
      <c r="F71" s="272" t="s">
        <v>425</v>
      </c>
      <c r="G71" s="368" t="s">
        <v>1000</v>
      </c>
      <c r="H71" s="427">
        <v>14959</v>
      </c>
      <c r="I71" s="371">
        <v>14959</v>
      </c>
      <c r="J71" s="371">
        <v>14959</v>
      </c>
      <c r="K71" s="371">
        <v>14959</v>
      </c>
      <c r="L71" s="371">
        <v>14959</v>
      </c>
      <c r="M71" s="371">
        <v>14959</v>
      </c>
      <c r="N71" s="427">
        <v>14959</v>
      </c>
      <c r="O71" s="346"/>
      <c r="P71" s="427">
        <v>10000</v>
      </c>
      <c r="Q71" s="427">
        <v>10000</v>
      </c>
      <c r="R71" s="343"/>
      <c r="S71" s="343"/>
      <c r="T71" s="345">
        <f>SUM(U71:W71)</f>
        <v>8400</v>
      </c>
      <c r="U71" s="348">
        <v>5600</v>
      </c>
      <c r="V71" s="348">
        <v>2800</v>
      </c>
      <c r="W71" s="348"/>
      <c r="X71" s="368" t="s">
        <v>1002</v>
      </c>
    </row>
    <row r="72" spans="1:24" s="232" customFormat="1" ht="139.5" customHeight="1">
      <c r="A72" s="310" t="s">
        <v>86</v>
      </c>
      <c r="B72" s="311" t="s">
        <v>650</v>
      </c>
      <c r="C72" s="220" t="s">
        <v>624</v>
      </c>
      <c r="D72" s="342" t="s">
        <v>726</v>
      </c>
      <c r="E72" s="254" t="s">
        <v>699</v>
      </c>
      <c r="F72" s="272" t="s">
        <v>425</v>
      </c>
      <c r="G72" s="368" t="s">
        <v>1001</v>
      </c>
      <c r="H72" s="427">
        <v>7800</v>
      </c>
      <c r="I72" s="371"/>
      <c r="J72" s="371"/>
      <c r="K72" s="371"/>
      <c r="L72" s="371"/>
      <c r="M72" s="371"/>
      <c r="N72" s="427">
        <v>7800</v>
      </c>
      <c r="O72" s="346"/>
      <c r="P72" s="427">
        <v>7800</v>
      </c>
      <c r="Q72" s="427">
        <v>7800</v>
      </c>
      <c r="R72" s="343"/>
      <c r="S72" s="343"/>
      <c r="T72" s="345">
        <f t="shared" si="14"/>
        <v>5400</v>
      </c>
      <c r="U72" s="348">
        <v>2000</v>
      </c>
      <c r="V72" s="348">
        <v>3400</v>
      </c>
      <c r="W72" s="348"/>
      <c r="X72" s="312"/>
    </row>
    <row r="73" spans="1:24" s="232" customFormat="1" ht="63">
      <c r="A73" s="310">
        <v>4</v>
      </c>
      <c r="B73" s="311" t="s">
        <v>651</v>
      </c>
      <c r="C73" s="220" t="s">
        <v>624</v>
      </c>
      <c r="D73" s="272" t="s">
        <v>727</v>
      </c>
      <c r="E73" s="254" t="s">
        <v>699</v>
      </c>
      <c r="F73" s="272" t="s">
        <v>425</v>
      </c>
      <c r="G73" s="368" t="s">
        <v>937</v>
      </c>
      <c r="H73" s="427">
        <v>14000</v>
      </c>
      <c r="I73" s="371"/>
      <c r="J73" s="371"/>
      <c r="K73" s="371"/>
      <c r="L73" s="371"/>
      <c r="M73" s="371"/>
      <c r="N73" s="427">
        <v>14000</v>
      </c>
      <c r="O73" s="346"/>
      <c r="P73" s="427">
        <v>14000</v>
      </c>
      <c r="Q73" s="427">
        <v>14000</v>
      </c>
      <c r="R73" s="343"/>
      <c r="S73" s="343"/>
      <c r="T73" s="345">
        <f>SUM(U73:W73)</f>
        <v>8855</v>
      </c>
      <c r="U73" s="348">
        <v>6000</v>
      </c>
      <c r="V73" s="348">
        <v>2855</v>
      </c>
      <c r="W73" s="348"/>
      <c r="X73" s="312"/>
    </row>
    <row r="74" spans="1:24" s="239" customFormat="1" ht="18.75">
      <c r="A74" s="337"/>
      <c r="B74" s="338" t="s">
        <v>652</v>
      </c>
      <c r="C74" s="339"/>
      <c r="D74" s="351"/>
      <c r="E74" s="261"/>
      <c r="F74" s="270"/>
      <c r="G74" s="366"/>
      <c r="H74" s="370">
        <f>SUM(H75)</f>
        <v>1182</v>
      </c>
      <c r="I74" s="370">
        <f t="shared" ref="I74:W74" si="19">SUM(I75)</f>
        <v>0</v>
      </c>
      <c r="J74" s="370">
        <f t="shared" si="19"/>
        <v>0</v>
      </c>
      <c r="K74" s="370">
        <f t="shared" si="19"/>
        <v>0</v>
      </c>
      <c r="L74" s="370">
        <f t="shared" si="19"/>
        <v>0</v>
      </c>
      <c r="M74" s="370">
        <f t="shared" si="19"/>
        <v>0</v>
      </c>
      <c r="N74" s="370">
        <f t="shared" si="19"/>
        <v>1182</v>
      </c>
      <c r="O74" s="370">
        <f t="shared" si="19"/>
        <v>0</v>
      </c>
      <c r="P74" s="370">
        <f t="shared" si="19"/>
        <v>1182</v>
      </c>
      <c r="Q74" s="370">
        <f t="shared" si="19"/>
        <v>1182</v>
      </c>
      <c r="R74" s="370">
        <f t="shared" si="19"/>
        <v>0</v>
      </c>
      <c r="S74" s="370">
        <f t="shared" si="19"/>
        <v>0</v>
      </c>
      <c r="T74" s="370">
        <f t="shared" si="19"/>
        <v>1183</v>
      </c>
      <c r="U74" s="370">
        <f t="shared" si="19"/>
        <v>0</v>
      </c>
      <c r="V74" s="370">
        <f t="shared" si="19"/>
        <v>1000</v>
      </c>
      <c r="W74" s="370">
        <f t="shared" si="19"/>
        <v>183</v>
      </c>
      <c r="X74" s="271"/>
    </row>
    <row r="75" spans="1:24" s="232" customFormat="1" ht="47.25">
      <c r="A75" s="310" t="s">
        <v>44</v>
      </c>
      <c r="B75" s="311" t="s">
        <v>653</v>
      </c>
      <c r="C75" s="220" t="s">
        <v>624</v>
      </c>
      <c r="D75" s="272" t="s">
        <v>728</v>
      </c>
      <c r="E75" s="254" t="s">
        <v>699</v>
      </c>
      <c r="F75" s="272" t="s">
        <v>425</v>
      </c>
      <c r="G75" s="368" t="s">
        <v>773</v>
      </c>
      <c r="H75" s="427">
        <v>1182</v>
      </c>
      <c r="I75" s="371"/>
      <c r="J75" s="369"/>
      <c r="K75" s="369"/>
      <c r="L75" s="371"/>
      <c r="M75" s="371"/>
      <c r="N75" s="427">
        <v>1182</v>
      </c>
      <c r="O75" s="345"/>
      <c r="P75" s="427">
        <v>1182</v>
      </c>
      <c r="Q75" s="427">
        <v>1182</v>
      </c>
      <c r="R75" s="322"/>
      <c r="S75" s="322"/>
      <c r="T75" s="345">
        <f t="shared" si="14"/>
        <v>1183</v>
      </c>
      <c r="U75" s="322">
        <v>0</v>
      </c>
      <c r="V75" s="348">
        <v>1000</v>
      </c>
      <c r="W75" s="348">
        <v>183</v>
      </c>
      <c r="X75" s="312"/>
    </row>
    <row r="76" spans="1:24" s="239" customFormat="1" ht="18.75">
      <c r="A76" s="337"/>
      <c r="B76" s="338" t="s">
        <v>388</v>
      </c>
      <c r="C76" s="339"/>
      <c r="D76" s="351"/>
      <c r="E76" s="261"/>
      <c r="F76" s="270"/>
      <c r="G76" s="366"/>
      <c r="H76" s="370">
        <f>H77</f>
        <v>500</v>
      </c>
      <c r="I76" s="370"/>
      <c r="J76" s="370"/>
      <c r="K76" s="370"/>
      <c r="L76" s="370"/>
      <c r="M76" s="370"/>
      <c r="N76" s="370">
        <f>N77</f>
        <v>500</v>
      </c>
      <c r="O76" s="350"/>
      <c r="P76" s="370">
        <f>P77</f>
        <v>500</v>
      </c>
      <c r="Q76" s="370">
        <f>Q77</f>
        <v>500</v>
      </c>
      <c r="R76" s="344"/>
      <c r="S76" s="344"/>
      <c r="T76" s="347">
        <f t="shared" si="14"/>
        <v>500</v>
      </c>
      <c r="U76" s="349">
        <v>0</v>
      </c>
      <c r="V76" s="350">
        <v>450</v>
      </c>
      <c r="W76" s="350">
        <v>50</v>
      </c>
      <c r="X76" s="271"/>
    </row>
    <row r="77" spans="1:24" s="232" customFormat="1" ht="47.25">
      <c r="A77" s="310" t="s">
        <v>44</v>
      </c>
      <c r="B77" s="311" t="s">
        <v>654</v>
      </c>
      <c r="C77" s="220" t="s">
        <v>624</v>
      </c>
      <c r="D77" s="272" t="s">
        <v>423</v>
      </c>
      <c r="E77" s="254" t="s">
        <v>393</v>
      </c>
      <c r="F77" s="272" t="s">
        <v>425</v>
      </c>
      <c r="G77" s="368" t="s">
        <v>774</v>
      </c>
      <c r="H77" s="427">
        <v>500</v>
      </c>
      <c r="I77" s="371"/>
      <c r="J77" s="369"/>
      <c r="K77" s="369"/>
      <c r="L77" s="371"/>
      <c r="M77" s="371"/>
      <c r="N77" s="427">
        <v>500</v>
      </c>
      <c r="O77" s="345"/>
      <c r="P77" s="427">
        <v>500</v>
      </c>
      <c r="Q77" s="427">
        <v>500</v>
      </c>
      <c r="R77" s="343"/>
      <c r="S77" s="343"/>
      <c r="T77" s="345">
        <f t="shared" si="14"/>
        <v>500</v>
      </c>
      <c r="U77" s="322">
        <v>0</v>
      </c>
      <c r="V77" s="348">
        <v>450</v>
      </c>
      <c r="W77" s="348">
        <v>50</v>
      </c>
      <c r="X77" s="312"/>
    </row>
    <row r="78" spans="1:24" s="239" customFormat="1" ht="31.5">
      <c r="A78" s="337" t="s">
        <v>57</v>
      </c>
      <c r="B78" s="338" t="s">
        <v>655</v>
      </c>
      <c r="C78" s="339"/>
      <c r="D78" s="351"/>
      <c r="E78" s="261"/>
      <c r="F78" s="270"/>
      <c r="G78" s="366"/>
      <c r="H78" s="370">
        <f t="shared" ref="H78" si="20">H79+H86+H95+H101+H112+H123+H135</f>
        <v>59939.752</v>
      </c>
      <c r="I78" s="370">
        <f t="shared" ref="I78:N78" si="21">I79+I86+I95+I101+I112+I123+I135</f>
        <v>946</v>
      </c>
      <c r="J78" s="370">
        <f t="shared" si="21"/>
        <v>946</v>
      </c>
      <c r="K78" s="370">
        <f t="shared" si="21"/>
        <v>946</v>
      </c>
      <c r="L78" s="370">
        <f t="shared" si="21"/>
        <v>946</v>
      </c>
      <c r="M78" s="370">
        <f t="shared" si="21"/>
        <v>946</v>
      </c>
      <c r="N78" s="370">
        <f t="shared" si="21"/>
        <v>59939.752</v>
      </c>
      <c r="O78" s="350">
        <f t="shared" ref="O78:W78" si="22">O79+O86+O95+O101+O112+O123+O135</f>
        <v>0</v>
      </c>
      <c r="P78" s="370">
        <f t="shared" si="22"/>
        <v>59939.752</v>
      </c>
      <c r="Q78" s="370">
        <f t="shared" ref="Q78" si="23">Q79+Q86+Q95+Q101+Q112+Q123+Q135</f>
        <v>59939.752</v>
      </c>
      <c r="R78" s="344">
        <f t="shared" si="22"/>
        <v>0</v>
      </c>
      <c r="S78" s="344">
        <f t="shared" si="22"/>
        <v>0</v>
      </c>
      <c r="T78" s="347">
        <f t="shared" si="22"/>
        <v>51385</v>
      </c>
      <c r="U78" s="349">
        <f t="shared" si="22"/>
        <v>0</v>
      </c>
      <c r="V78" s="350">
        <f t="shared" si="22"/>
        <v>45000</v>
      </c>
      <c r="W78" s="350">
        <f t="shared" si="22"/>
        <v>6385</v>
      </c>
      <c r="X78" s="271"/>
    </row>
    <row r="79" spans="1:24" s="239" customFormat="1" ht="18.75">
      <c r="A79" s="341">
        <v>-1</v>
      </c>
      <c r="B79" s="338" t="s">
        <v>656</v>
      </c>
      <c r="C79" s="339"/>
      <c r="D79" s="351"/>
      <c r="E79" s="261"/>
      <c r="F79" s="270"/>
      <c r="G79" s="366"/>
      <c r="H79" s="370">
        <f>SUM(H80:H85)</f>
        <v>4971.7520000000004</v>
      </c>
      <c r="I79" s="370">
        <f t="shared" ref="I79:M79" si="24">SUM(I80:I85)</f>
        <v>0</v>
      </c>
      <c r="J79" s="370">
        <f t="shared" si="24"/>
        <v>0</v>
      </c>
      <c r="K79" s="370">
        <f t="shared" si="24"/>
        <v>0</v>
      </c>
      <c r="L79" s="370">
        <f t="shared" si="24"/>
        <v>0</v>
      </c>
      <c r="M79" s="370">
        <f t="shared" si="24"/>
        <v>0</v>
      </c>
      <c r="N79" s="370">
        <f>SUM(N80:N85)</f>
        <v>4971.7520000000004</v>
      </c>
      <c r="O79" s="350">
        <f t="shared" ref="O79:W79" si="25">SUM(O80:O85)</f>
        <v>0</v>
      </c>
      <c r="P79" s="370">
        <f>SUM(P80:P85)</f>
        <v>4971.7520000000004</v>
      </c>
      <c r="Q79" s="370">
        <f>SUM(Q80:Q85)</f>
        <v>4971.7520000000004</v>
      </c>
      <c r="R79" s="344">
        <f t="shared" si="25"/>
        <v>0</v>
      </c>
      <c r="S79" s="344">
        <f t="shared" si="25"/>
        <v>0</v>
      </c>
      <c r="T79" s="347">
        <f t="shared" si="25"/>
        <v>4492</v>
      </c>
      <c r="U79" s="349">
        <f t="shared" si="25"/>
        <v>0</v>
      </c>
      <c r="V79" s="350">
        <f t="shared" si="25"/>
        <v>4000</v>
      </c>
      <c r="W79" s="350">
        <f t="shared" si="25"/>
        <v>492</v>
      </c>
      <c r="X79" s="338"/>
    </row>
    <row r="80" spans="1:24" s="251" customFormat="1" ht="66" customHeight="1">
      <c r="A80" s="411">
        <v>1</v>
      </c>
      <c r="B80" s="412" t="s">
        <v>893</v>
      </c>
      <c r="C80" s="413" t="s">
        <v>624</v>
      </c>
      <c r="D80" s="414" t="s">
        <v>894</v>
      </c>
      <c r="E80" s="415" t="s">
        <v>700</v>
      </c>
      <c r="F80" s="416" t="s">
        <v>425</v>
      </c>
      <c r="G80" s="417" t="s">
        <v>938</v>
      </c>
      <c r="H80" s="428">
        <v>1641.845</v>
      </c>
      <c r="I80" s="418"/>
      <c r="J80" s="424"/>
      <c r="K80" s="424"/>
      <c r="L80" s="418"/>
      <c r="M80" s="418"/>
      <c r="N80" s="428">
        <v>1641.845</v>
      </c>
      <c r="O80" s="419"/>
      <c r="P80" s="428">
        <v>1641.845</v>
      </c>
      <c r="Q80" s="428">
        <v>1641.845</v>
      </c>
      <c r="R80" s="420"/>
      <c r="S80" s="420"/>
      <c r="T80" s="419">
        <f t="shared" si="14"/>
        <v>1442</v>
      </c>
      <c r="U80" s="421">
        <v>0</v>
      </c>
      <c r="V80" s="422">
        <v>1300</v>
      </c>
      <c r="W80" s="422">
        <v>142</v>
      </c>
      <c r="X80" s="423"/>
    </row>
    <row r="81" spans="1:24" s="232" customFormat="1" ht="66" customHeight="1">
      <c r="A81" s="310">
        <v>2</v>
      </c>
      <c r="B81" s="311" t="s">
        <v>658</v>
      </c>
      <c r="C81" s="220" t="s">
        <v>624</v>
      </c>
      <c r="D81" s="342" t="s">
        <v>729</v>
      </c>
      <c r="E81" s="254" t="s">
        <v>701</v>
      </c>
      <c r="F81" s="272" t="s">
        <v>425</v>
      </c>
      <c r="G81" s="368" t="s">
        <v>939</v>
      </c>
      <c r="H81" s="428">
        <v>800</v>
      </c>
      <c r="I81" s="371"/>
      <c r="J81" s="369"/>
      <c r="K81" s="369"/>
      <c r="L81" s="371"/>
      <c r="M81" s="371"/>
      <c r="N81" s="428">
        <v>800</v>
      </c>
      <c r="O81" s="345"/>
      <c r="P81" s="428">
        <v>800</v>
      </c>
      <c r="Q81" s="428">
        <v>800</v>
      </c>
      <c r="R81" s="343"/>
      <c r="S81" s="343"/>
      <c r="T81" s="345">
        <f t="shared" si="14"/>
        <v>750</v>
      </c>
      <c r="U81" s="322">
        <v>0</v>
      </c>
      <c r="V81" s="348">
        <v>700</v>
      </c>
      <c r="W81" s="348">
        <v>50</v>
      </c>
      <c r="X81" s="312"/>
    </row>
    <row r="82" spans="1:24" s="232" customFormat="1" ht="66" customHeight="1">
      <c r="A82" s="310">
        <v>3</v>
      </c>
      <c r="B82" s="311" t="s">
        <v>659</v>
      </c>
      <c r="C82" s="220" t="s">
        <v>624</v>
      </c>
      <c r="D82" s="342" t="s">
        <v>730</v>
      </c>
      <c r="E82" s="254" t="s">
        <v>501</v>
      </c>
      <c r="F82" s="272" t="s">
        <v>425</v>
      </c>
      <c r="G82" s="368" t="s">
        <v>940</v>
      </c>
      <c r="H82" s="428">
        <v>500</v>
      </c>
      <c r="I82" s="371"/>
      <c r="J82" s="369"/>
      <c r="K82" s="369"/>
      <c r="L82" s="371"/>
      <c r="M82" s="371"/>
      <c r="N82" s="428">
        <v>500</v>
      </c>
      <c r="O82" s="345"/>
      <c r="P82" s="428">
        <v>500</v>
      </c>
      <c r="Q82" s="428">
        <v>500</v>
      </c>
      <c r="R82" s="343"/>
      <c r="S82" s="343"/>
      <c r="T82" s="345">
        <f t="shared" si="14"/>
        <v>450</v>
      </c>
      <c r="U82" s="322">
        <v>0</v>
      </c>
      <c r="V82" s="348">
        <v>400</v>
      </c>
      <c r="W82" s="348">
        <v>50</v>
      </c>
      <c r="X82" s="312"/>
    </row>
    <row r="83" spans="1:24" s="232" customFormat="1" ht="66" customHeight="1">
      <c r="A83" s="310">
        <v>4</v>
      </c>
      <c r="B83" s="311" t="s">
        <v>660</v>
      </c>
      <c r="C83" s="220" t="s">
        <v>624</v>
      </c>
      <c r="D83" s="342" t="s">
        <v>731</v>
      </c>
      <c r="E83" s="254" t="s">
        <v>501</v>
      </c>
      <c r="F83" s="272" t="s">
        <v>425</v>
      </c>
      <c r="G83" s="368" t="s">
        <v>941</v>
      </c>
      <c r="H83" s="428">
        <v>750</v>
      </c>
      <c r="I83" s="371"/>
      <c r="J83" s="369"/>
      <c r="K83" s="369"/>
      <c r="L83" s="371"/>
      <c r="M83" s="371"/>
      <c r="N83" s="428">
        <v>750</v>
      </c>
      <c r="O83" s="345"/>
      <c r="P83" s="428">
        <v>750</v>
      </c>
      <c r="Q83" s="428">
        <v>750</v>
      </c>
      <c r="R83" s="343"/>
      <c r="S83" s="343"/>
      <c r="T83" s="345">
        <f t="shared" si="14"/>
        <v>700</v>
      </c>
      <c r="U83" s="322">
        <v>0</v>
      </c>
      <c r="V83" s="348">
        <v>600</v>
      </c>
      <c r="W83" s="348">
        <v>100</v>
      </c>
      <c r="X83" s="312"/>
    </row>
    <row r="84" spans="1:24" s="232" customFormat="1" ht="66" customHeight="1">
      <c r="A84" s="310">
        <v>5</v>
      </c>
      <c r="B84" s="311" t="s">
        <v>657</v>
      </c>
      <c r="C84" s="220" t="s">
        <v>624</v>
      </c>
      <c r="D84" s="342" t="s">
        <v>895</v>
      </c>
      <c r="E84" s="254" t="s">
        <v>501</v>
      </c>
      <c r="F84" s="272" t="s">
        <v>425</v>
      </c>
      <c r="G84" s="368" t="s">
        <v>942</v>
      </c>
      <c r="H84" s="427">
        <v>780.90700000000004</v>
      </c>
      <c r="I84" s="371"/>
      <c r="J84" s="369"/>
      <c r="K84" s="369"/>
      <c r="L84" s="371"/>
      <c r="M84" s="371"/>
      <c r="N84" s="427">
        <v>780.90700000000004</v>
      </c>
      <c r="O84" s="345"/>
      <c r="P84" s="427">
        <v>780.90700000000004</v>
      </c>
      <c r="Q84" s="427">
        <v>780.90700000000004</v>
      </c>
      <c r="R84" s="343"/>
      <c r="S84" s="343"/>
      <c r="T84" s="345">
        <f t="shared" si="14"/>
        <v>700</v>
      </c>
      <c r="U84" s="322">
        <v>0</v>
      </c>
      <c r="V84" s="348">
        <v>600</v>
      </c>
      <c r="W84" s="348">
        <v>100</v>
      </c>
      <c r="X84" s="312"/>
    </row>
    <row r="85" spans="1:24" s="232" customFormat="1" ht="66" customHeight="1">
      <c r="A85" s="310">
        <v>6</v>
      </c>
      <c r="B85" s="311" t="s">
        <v>661</v>
      </c>
      <c r="C85" s="220" t="s">
        <v>624</v>
      </c>
      <c r="D85" s="342" t="s">
        <v>732</v>
      </c>
      <c r="E85" s="254" t="s">
        <v>501</v>
      </c>
      <c r="F85" s="272" t="s">
        <v>425</v>
      </c>
      <c r="G85" s="368" t="s">
        <v>943</v>
      </c>
      <c r="H85" s="427">
        <v>499</v>
      </c>
      <c r="I85" s="371"/>
      <c r="J85" s="369"/>
      <c r="K85" s="369"/>
      <c r="L85" s="371"/>
      <c r="M85" s="371"/>
      <c r="N85" s="427">
        <v>499</v>
      </c>
      <c r="O85" s="345"/>
      <c r="P85" s="427">
        <v>499</v>
      </c>
      <c r="Q85" s="427">
        <v>499</v>
      </c>
      <c r="R85" s="343"/>
      <c r="S85" s="343"/>
      <c r="T85" s="345">
        <f t="shared" si="14"/>
        <v>450</v>
      </c>
      <c r="U85" s="322">
        <v>0</v>
      </c>
      <c r="V85" s="348">
        <v>400</v>
      </c>
      <c r="W85" s="348">
        <v>50</v>
      </c>
      <c r="X85" s="312"/>
    </row>
    <row r="86" spans="1:24" s="239" customFormat="1" ht="18.75">
      <c r="A86" s="341">
        <v>-2</v>
      </c>
      <c r="B86" s="338" t="s">
        <v>437</v>
      </c>
      <c r="C86" s="339"/>
      <c r="D86" s="351"/>
      <c r="E86" s="261"/>
      <c r="F86" s="270"/>
      <c r="G86" s="366"/>
      <c r="H86" s="370">
        <f>SUM(H87:H94)</f>
        <v>12456</v>
      </c>
      <c r="I86" s="370">
        <f t="shared" ref="I86:M86" si="26">SUM(I87:I94)</f>
        <v>0</v>
      </c>
      <c r="J86" s="370">
        <f t="shared" si="26"/>
        <v>0</v>
      </c>
      <c r="K86" s="370">
        <f t="shared" si="26"/>
        <v>0</v>
      </c>
      <c r="L86" s="370">
        <f t="shared" si="26"/>
        <v>0</v>
      </c>
      <c r="M86" s="370">
        <f t="shared" si="26"/>
        <v>0</v>
      </c>
      <c r="N86" s="370">
        <f>SUM(N87:N94)</f>
        <v>12456</v>
      </c>
      <c r="O86" s="350">
        <f t="shared" ref="O86:W86" si="27">SUM(O87:O94)</f>
        <v>0</v>
      </c>
      <c r="P86" s="370">
        <f>SUM(P87:P94)</f>
        <v>12456</v>
      </c>
      <c r="Q86" s="370">
        <f>SUM(Q87:Q94)</f>
        <v>12456</v>
      </c>
      <c r="R86" s="344">
        <f t="shared" si="27"/>
        <v>0</v>
      </c>
      <c r="S86" s="344">
        <f t="shared" si="27"/>
        <v>0</v>
      </c>
      <c r="T86" s="347">
        <f t="shared" si="27"/>
        <v>10800</v>
      </c>
      <c r="U86" s="349">
        <f t="shared" si="27"/>
        <v>0</v>
      </c>
      <c r="V86" s="350">
        <f t="shared" si="27"/>
        <v>10100</v>
      </c>
      <c r="W86" s="350">
        <f t="shared" si="27"/>
        <v>700</v>
      </c>
      <c r="X86" s="271"/>
    </row>
    <row r="87" spans="1:24" s="232" customFormat="1" ht="105" customHeight="1">
      <c r="A87" s="310">
        <v>1</v>
      </c>
      <c r="B87" s="311" t="s">
        <v>662</v>
      </c>
      <c r="C87" s="220" t="s">
        <v>624</v>
      </c>
      <c r="D87" s="342" t="s">
        <v>733</v>
      </c>
      <c r="E87" s="254" t="s">
        <v>702</v>
      </c>
      <c r="F87" s="272" t="s">
        <v>425</v>
      </c>
      <c r="G87" s="368" t="s">
        <v>944</v>
      </c>
      <c r="H87" s="427">
        <v>1319</v>
      </c>
      <c r="I87" s="371"/>
      <c r="J87" s="369"/>
      <c r="K87" s="369"/>
      <c r="L87" s="371"/>
      <c r="M87" s="371"/>
      <c r="N87" s="427">
        <v>1319</v>
      </c>
      <c r="O87" s="345"/>
      <c r="P87" s="427">
        <v>1319</v>
      </c>
      <c r="Q87" s="427">
        <v>1319</v>
      </c>
      <c r="R87" s="343"/>
      <c r="S87" s="343"/>
      <c r="T87" s="345">
        <f t="shared" si="14"/>
        <v>1150</v>
      </c>
      <c r="U87" s="322">
        <v>0</v>
      </c>
      <c r="V87" s="348">
        <v>1100</v>
      </c>
      <c r="W87" s="348">
        <v>50</v>
      </c>
      <c r="X87" s="312"/>
    </row>
    <row r="88" spans="1:24" s="232" customFormat="1" ht="66" customHeight="1">
      <c r="A88" s="310">
        <f>A87+1</f>
        <v>2</v>
      </c>
      <c r="B88" s="311" t="s">
        <v>663</v>
      </c>
      <c r="C88" s="220" t="s">
        <v>624</v>
      </c>
      <c r="D88" s="342" t="s">
        <v>734</v>
      </c>
      <c r="E88" s="254" t="s">
        <v>703</v>
      </c>
      <c r="F88" s="272" t="s">
        <v>425</v>
      </c>
      <c r="G88" s="368" t="s">
        <v>945</v>
      </c>
      <c r="H88" s="427">
        <v>2296</v>
      </c>
      <c r="I88" s="371"/>
      <c r="J88" s="369"/>
      <c r="K88" s="369"/>
      <c r="L88" s="371"/>
      <c r="M88" s="371"/>
      <c r="N88" s="427">
        <v>2296</v>
      </c>
      <c r="O88" s="345"/>
      <c r="P88" s="427">
        <v>2296</v>
      </c>
      <c r="Q88" s="427">
        <v>2296</v>
      </c>
      <c r="R88" s="343"/>
      <c r="S88" s="343"/>
      <c r="T88" s="345">
        <f t="shared" si="14"/>
        <v>1900</v>
      </c>
      <c r="U88" s="322">
        <v>0</v>
      </c>
      <c r="V88" s="348">
        <v>1700</v>
      </c>
      <c r="W88" s="348">
        <v>200</v>
      </c>
      <c r="X88" s="312"/>
    </row>
    <row r="89" spans="1:24" s="232" customFormat="1" ht="66" customHeight="1">
      <c r="A89" s="310">
        <f t="shared" ref="A89:A94" si="28">A88+1</f>
        <v>3</v>
      </c>
      <c r="B89" s="311" t="s">
        <v>664</v>
      </c>
      <c r="C89" s="220" t="s">
        <v>624</v>
      </c>
      <c r="D89" s="342" t="s">
        <v>735</v>
      </c>
      <c r="E89" s="254" t="s">
        <v>702</v>
      </c>
      <c r="F89" s="272" t="s">
        <v>425</v>
      </c>
      <c r="G89" s="368" t="s">
        <v>946</v>
      </c>
      <c r="H89" s="427">
        <v>502</v>
      </c>
      <c r="I89" s="371"/>
      <c r="J89" s="369"/>
      <c r="K89" s="369"/>
      <c r="L89" s="371"/>
      <c r="M89" s="371"/>
      <c r="N89" s="427">
        <v>502</v>
      </c>
      <c r="O89" s="345"/>
      <c r="P89" s="427">
        <v>502</v>
      </c>
      <c r="Q89" s="427">
        <v>502</v>
      </c>
      <c r="R89" s="343"/>
      <c r="S89" s="343"/>
      <c r="T89" s="345">
        <f t="shared" si="14"/>
        <v>450</v>
      </c>
      <c r="U89" s="322">
        <v>0</v>
      </c>
      <c r="V89" s="348">
        <v>400</v>
      </c>
      <c r="W89" s="348">
        <v>50</v>
      </c>
      <c r="X89" s="312"/>
    </row>
    <row r="90" spans="1:24" s="232" customFormat="1" ht="66" customHeight="1">
      <c r="A90" s="310">
        <f t="shared" si="28"/>
        <v>4</v>
      </c>
      <c r="B90" s="311" t="s">
        <v>896</v>
      </c>
      <c r="C90" s="220" t="s">
        <v>624</v>
      </c>
      <c r="D90" s="342" t="s">
        <v>919</v>
      </c>
      <c r="E90" s="254" t="s">
        <v>703</v>
      </c>
      <c r="F90" s="272" t="s">
        <v>425</v>
      </c>
      <c r="G90" s="368" t="s">
        <v>947</v>
      </c>
      <c r="H90" s="427">
        <v>4488</v>
      </c>
      <c r="I90" s="371"/>
      <c r="J90" s="369"/>
      <c r="K90" s="369"/>
      <c r="L90" s="371"/>
      <c r="M90" s="371"/>
      <c r="N90" s="427">
        <v>4488</v>
      </c>
      <c r="O90" s="345"/>
      <c r="P90" s="427">
        <v>4488</v>
      </c>
      <c r="Q90" s="427">
        <v>4488</v>
      </c>
      <c r="R90" s="343"/>
      <c r="S90" s="343"/>
      <c r="T90" s="345">
        <f t="shared" si="14"/>
        <v>3900</v>
      </c>
      <c r="U90" s="322">
        <v>0</v>
      </c>
      <c r="V90" s="348">
        <v>3600</v>
      </c>
      <c r="W90" s="348">
        <v>300</v>
      </c>
      <c r="X90" s="312"/>
    </row>
    <row r="91" spans="1:24" s="232" customFormat="1" ht="66" customHeight="1">
      <c r="A91" s="310">
        <f t="shared" si="28"/>
        <v>5</v>
      </c>
      <c r="B91" s="311" t="s">
        <v>897</v>
      </c>
      <c r="C91" s="220" t="s">
        <v>624</v>
      </c>
      <c r="D91" s="342" t="s">
        <v>898</v>
      </c>
      <c r="E91" s="254" t="s">
        <v>702</v>
      </c>
      <c r="F91" s="272" t="s">
        <v>425</v>
      </c>
      <c r="G91" s="368" t="s">
        <v>948</v>
      </c>
      <c r="H91" s="427">
        <v>2147</v>
      </c>
      <c r="I91" s="371"/>
      <c r="J91" s="369"/>
      <c r="K91" s="369"/>
      <c r="L91" s="371"/>
      <c r="M91" s="371"/>
      <c r="N91" s="427">
        <v>2147</v>
      </c>
      <c r="O91" s="345"/>
      <c r="P91" s="427">
        <v>2147</v>
      </c>
      <c r="Q91" s="427">
        <v>2147</v>
      </c>
      <c r="R91" s="343"/>
      <c r="S91" s="343"/>
      <c r="T91" s="345">
        <f t="shared" si="14"/>
        <v>1800</v>
      </c>
      <c r="U91" s="322">
        <v>0</v>
      </c>
      <c r="V91" s="348">
        <v>1800</v>
      </c>
      <c r="W91" s="348"/>
      <c r="X91" s="312"/>
    </row>
    <row r="92" spans="1:24" s="232" customFormat="1" ht="66" customHeight="1">
      <c r="A92" s="310">
        <f t="shared" si="28"/>
        <v>6</v>
      </c>
      <c r="B92" s="311" t="s">
        <v>665</v>
      </c>
      <c r="C92" s="220" t="s">
        <v>624</v>
      </c>
      <c r="D92" s="342" t="s">
        <v>736</v>
      </c>
      <c r="E92" s="254" t="s">
        <v>702</v>
      </c>
      <c r="F92" s="272" t="s">
        <v>425</v>
      </c>
      <c r="G92" s="368" t="s">
        <v>949</v>
      </c>
      <c r="H92" s="427">
        <v>680</v>
      </c>
      <c r="I92" s="371"/>
      <c r="J92" s="369"/>
      <c r="K92" s="369"/>
      <c r="L92" s="371"/>
      <c r="M92" s="371"/>
      <c r="N92" s="427">
        <v>680</v>
      </c>
      <c r="O92" s="345"/>
      <c r="P92" s="427">
        <v>680</v>
      </c>
      <c r="Q92" s="427">
        <v>680</v>
      </c>
      <c r="R92" s="343"/>
      <c r="S92" s="343"/>
      <c r="T92" s="345">
        <f>SUM(U92:W92)</f>
        <v>650</v>
      </c>
      <c r="U92" s="322">
        <v>0</v>
      </c>
      <c r="V92" s="348">
        <v>600</v>
      </c>
      <c r="W92" s="348">
        <v>50</v>
      </c>
      <c r="X92" s="312"/>
    </row>
    <row r="93" spans="1:24" s="232" customFormat="1" ht="66" customHeight="1">
      <c r="A93" s="310">
        <f t="shared" si="28"/>
        <v>7</v>
      </c>
      <c r="B93" s="311" t="s">
        <v>666</v>
      </c>
      <c r="C93" s="220" t="s">
        <v>624</v>
      </c>
      <c r="D93" s="342" t="s">
        <v>737</v>
      </c>
      <c r="E93" s="254" t="s">
        <v>704</v>
      </c>
      <c r="F93" s="272" t="s">
        <v>425</v>
      </c>
      <c r="G93" s="368" t="s">
        <v>950</v>
      </c>
      <c r="H93" s="427">
        <v>471</v>
      </c>
      <c r="I93" s="371"/>
      <c r="J93" s="369"/>
      <c r="K93" s="369"/>
      <c r="L93" s="371"/>
      <c r="M93" s="371"/>
      <c r="N93" s="427">
        <v>471</v>
      </c>
      <c r="O93" s="345"/>
      <c r="P93" s="427">
        <v>471</v>
      </c>
      <c r="Q93" s="427">
        <v>471</v>
      </c>
      <c r="R93" s="343"/>
      <c r="S93" s="343"/>
      <c r="T93" s="345">
        <f t="shared" si="14"/>
        <v>450</v>
      </c>
      <c r="U93" s="322">
        <v>0</v>
      </c>
      <c r="V93" s="348">
        <v>400</v>
      </c>
      <c r="W93" s="348">
        <v>50</v>
      </c>
      <c r="X93" s="312"/>
    </row>
    <row r="94" spans="1:24" s="232" customFormat="1" ht="66" customHeight="1">
      <c r="A94" s="310">
        <f t="shared" si="28"/>
        <v>8</v>
      </c>
      <c r="B94" s="311" t="s">
        <v>667</v>
      </c>
      <c r="C94" s="220" t="s">
        <v>624</v>
      </c>
      <c r="D94" s="342" t="s">
        <v>732</v>
      </c>
      <c r="E94" s="254" t="s">
        <v>704</v>
      </c>
      <c r="F94" s="272" t="s">
        <v>425</v>
      </c>
      <c r="G94" s="368" t="s">
        <v>951</v>
      </c>
      <c r="H94" s="427">
        <v>553</v>
      </c>
      <c r="I94" s="371"/>
      <c r="J94" s="369"/>
      <c r="K94" s="369"/>
      <c r="L94" s="371"/>
      <c r="M94" s="371"/>
      <c r="N94" s="427">
        <v>553</v>
      </c>
      <c r="O94" s="345"/>
      <c r="P94" s="427">
        <v>553</v>
      </c>
      <c r="Q94" s="427">
        <v>553</v>
      </c>
      <c r="R94" s="343"/>
      <c r="S94" s="343"/>
      <c r="T94" s="345">
        <f t="shared" si="14"/>
        <v>500</v>
      </c>
      <c r="U94" s="322">
        <v>0</v>
      </c>
      <c r="V94" s="348">
        <v>500</v>
      </c>
      <c r="W94" s="348"/>
      <c r="X94" s="312"/>
    </row>
    <row r="95" spans="1:24" s="239" customFormat="1" ht="18.75">
      <c r="A95" s="341">
        <v>-3</v>
      </c>
      <c r="B95" s="338" t="s">
        <v>668</v>
      </c>
      <c r="C95" s="339"/>
      <c r="D95" s="351"/>
      <c r="E95" s="261"/>
      <c r="F95" s="270"/>
      <c r="G95" s="366"/>
      <c r="H95" s="370">
        <f>SUM(H96:H100)</f>
        <v>9284</v>
      </c>
      <c r="I95" s="370">
        <f t="shared" ref="I95:M95" si="29">SUM(I96:I100)</f>
        <v>946</v>
      </c>
      <c r="J95" s="370">
        <f t="shared" si="29"/>
        <v>946</v>
      </c>
      <c r="K95" s="370">
        <f t="shared" si="29"/>
        <v>946</v>
      </c>
      <c r="L95" s="370">
        <f t="shared" si="29"/>
        <v>946</v>
      </c>
      <c r="M95" s="370">
        <f t="shared" si="29"/>
        <v>946</v>
      </c>
      <c r="N95" s="370">
        <f>SUM(N96:N100)</f>
        <v>9284</v>
      </c>
      <c r="O95" s="350">
        <f t="shared" ref="O95:W95" si="30">SUM(O96:O100)</f>
        <v>0</v>
      </c>
      <c r="P95" s="370">
        <f>SUM(P96:P100)</f>
        <v>9284</v>
      </c>
      <c r="Q95" s="370">
        <f>SUM(Q96:Q100)</f>
        <v>9284</v>
      </c>
      <c r="R95" s="344">
        <f t="shared" si="30"/>
        <v>0</v>
      </c>
      <c r="S95" s="344">
        <f t="shared" si="30"/>
        <v>0</v>
      </c>
      <c r="T95" s="347">
        <f t="shared" si="30"/>
        <v>8000</v>
      </c>
      <c r="U95" s="349">
        <f t="shared" si="30"/>
        <v>0</v>
      </c>
      <c r="V95" s="350">
        <f t="shared" si="30"/>
        <v>7450</v>
      </c>
      <c r="W95" s="350">
        <f t="shared" si="30"/>
        <v>550</v>
      </c>
      <c r="X95" s="271"/>
    </row>
    <row r="96" spans="1:24" s="232" customFormat="1" ht="84.75" customHeight="1">
      <c r="A96" s="310">
        <v>1</v>
      </c>
      <c r="B96" s="311" t="s">
        <v>899</v>
      </c>
      <c r="C96" s="220" t="s">
        <v>624</v>
      </c>
      <c r="D96" s="342" t="s">
        <v>901</v>
      </c>
      <c r="E96" s="254" t="s">
        <v>668</v>
      </c>
      <c r="F96" s="272" t="s">
        <v>425</v>
      </c>
      <c r="G96" s="368" t="s">
        <v>952</v>
      </c>
      <c r="H96" s="427">
        <v>2268</v>
      </c>
      <c r="I96" s="371"/>
      <c r="J96" s="369"/>
      <c r="K96" s="369"/>
      <c r="L96" s="371"/>
      <c r="M96" s="371"/>
      <c r="N96" s="427">
        <v>2268</v>
      </c>
      <c r="O96" s="345"/>
      <c r="P96" s="427">
        <v>2268</v>
      </c>
      <c r="Q96" s="427">
        <v>2268</v>
      </c>
      <c r="R96" s="343"/>
      <c r="S96" s="343"/>
      <c r="T96" s="345">
        <f>SUM(U96:W96)</f>
        <v>1900</v>
      </c>
      <c r="U96" s="322">
        <v>0</v>
      </c>
      <c r="V96" s="348">
        <v>1500</v>
      </c>
      <c r="W96" s="348">
        <v>400</v>
      </c>
      <c r="X96" s="312"/>
    </row>
    <row r="97" spans="1:24" s="232" customFormat="1" ht="84.75" customHeight="1">
      <c r="A97" s="310">
        <f>A96+1</f>
        <v>2</v>
      </c>
      <c r="B97" s="311" t="s">
        <v>900</v>
      </c>
      <c r="C97" s="220" t="s">
        <v>624</v>
      </c>
      <c r="D97" s="342" t="s">
        <v>902</v>
      </c>
      <c r="E97" s="254" t="s">
        <v>668</v>
      </c>
      <c r="F97" s="272" t="s">
        <v>425</v>
      </c>
      <c r="G97" s="368" t="s">
        <v>953</v>
      </c>
      <c r="H97" s="427">
        <v>4690</v>
      </c>
      <c r="I97" s="371"/>
      <c r="J97" s="369"/>
      <c r="K97" s="369"/>
      <c r="L97" s="371"/>
      <c r="M97" s="371"/>
      <c r="N97" s="427">
        <v>4690</v>
      </c>
      <c r="O97" s="345"/>
      <c r="P97" s="427">
        <v>4690</v>
      </c>
      <c r="Q97" s="427">
        <v>4690</v>
      </c>
      <c r="R97" s="343"/>
      <c r="S97" s="343"/>
      <c r="T97" s="345">
        <f t="shared" si="14"/>
        <v>4000</v>
      </c>
      <c r="U97" s="322">
        <v>0</v>
      </c>
      <c r="V97" s="348">
        <v>4000</v>
      </c>
      <c r="W97" s="348"/>
      <c r="X97" s="312"/>
    </row>
    <row r="98" spans="1:24" s="251" customFormat="1" ht="84.75" customHeight="1">
      <c r="A98" s="411">
        <f>A97+1</f>
        <v>3</v>
      </c>
      <c r="B98" s="412" t="s">
        <v>669</v>
      </c>
      <c r="C98" s="413" t="s">
        <v>624</v>
      </c>
      <c r="D98" s="414" t="s">
        <v>738</v>
      </c>
      <c r="E98" s="415" t="s">
        <v>668</v>
      </c>
      <c r="F98" s="416" t="s">
        <v>425</v>
      </c>
      <c r="G98" s="417" t="s">
        <v>954</v>
      </c>
      <c r="H98" s="428">
        <v>946</v>
      </c>
      <c r="I98" s="418">
        <v>946</v>
      </c>
      <c r="J98" s="418">
        <v>946</v>
      </c>
      <c r="K98" s="418">
        <v>946</v>
      </c>
      <c r="L98" s="418">
        <v>946</v>
      </c>
      <c r="M98" s="418">
        <v>946</v>
      </c>
      <c r="N98" s="428">
        <v>946</v>
      </c>
      <c r="O98" s="419"/>
      <c r="P98" s="428">
        <v>946</v>
      </c>
      <c r="Q98" s="428">
        <v>946</v>
      </c>
      <c r="R98" s="420"/>
      <c r="S98" s="420"/>
      <c r="T98" s="419">
        <f t="shared" si="14"/>
        <v>850</v>
      </c>
      <c r="U98" s="421">
        <v>0</v>
      </c>
      <c r="V98" s="422">
        <v>800</v>
      </c>
      <c r="W98" s="422">
        <v>50</v>
      </c>
      <c r="X98" s="423"/>
    </row>
    <row r="99" spans="1:24" s="232" customFormat="1" ht="84.75" customHeight="1">
      <c r="A99" s="310">
        <f>A98+1</f>
        <v>4</v>
      </c>
      <c r="B99" s="311" t="s">
        <v>670</v>
      </c>
      <c r="C99" s="220" t="s">
        <v>624</v>
      </c>
      <c r="D99" s="342" t="s">
        <v>739</v>
      </c>
      <c r="E99" s="254" t="s">
        <v>668</v>
      </c>
      <c r="F99" s="272" t="s">
        <v>425</v>
      </c>
      <c r="G99" s="368" t="s">
        <v>955</v>
      </c>
      <c r="H99" s="427">
        <v>899</v>
      </c>
      <c r="I99" s="371"/>
      <c r="J99" s="369"/>
      <c r="K99" s="369"/>
      <c r="L99" s="371"/>
      <c r="M99" s="371"/>
      <c r="N99" s="427">
        <v>899</v>
      </c>
      <c r="O99" s="345"/>
      <c r="P99" s="427">
        <v>899</v>
      </c>
      <c r="Q99" s="427">
        <v>899</v>
      </c>
      <c r="R99" s="343"/>
      <c r="S99" s="343"/>
      <c r="T99" s="345">
        <f t="shared" si="14"/>
        <v>800</v>
      </c>
      <c r="U99" s="322">
        <v>0</v>
      </c>
      <c r="V99" s="348">
        <v>700</v>
      </c>
      <c r="W99" s="348">
        <v>100</v>
      </c>
      <c r="X99" s="312"/>
    </row>
    <row r="100" spans="1:24" s="232" customFormat="1" ht="84.75" customHeight="1">
      <c r="A100" s="310">
        <f>A99+1</f>
        <v>5</v>
      </c>
      <c r="B100" s="311" t="s">
        <v>671</v>
      </c>
      <c r="C100" s="220" t="s">
        <v>624</v>
      </c>
      <c r="D100" s="342" t="s">
        <v>732</v>
      </c>
      <c r="E100" s="254" t="s">
        <v>668</v>
      </c>
      <c r="F100" s="272" t="s">
        <v>425</v>
      </c>
      <c r="G100" s="368" t="s">
        <v>956</v>
      </c>
      <c r="H100" s="427">
        <v>481</v>
      </c>
      <c r="I100" s="371"/>
      <c r="J100" s="369"/>
      <c r="K100" s="369"/>
      <c r="L100" s="371"/>
      <c r="M100" s="371"/>
      <c r="N100" s="427">
        <v>481</v>
      </c>
      <c r="O100" s="345"/>
      <c r="P100" s="427">
        <v>481</v>
      </c>
      <c r="Q100" s="427">
        <v>481</v>
      </c>
      <c r="R100" s="343"/>
      <c r="S100" s="343"/>
      <c r="T100" s="345">
        <f t="shared" si="14"/>
        <v>450</v>
      </c>
      <c r="U100" s="322">
        <v>0</v>
      </c>
      <c r="V100" s="348">
        <v>450</v>
      </c>
      <c r="W100" s="348"/>
      <c r="X100" s="312"/>
    </row>
    <row r="101" spans="1:24" s="239" customFormat="1" ht="18.75">
      <c r="A101" s="341">
        <v>-4</v>
      </c>
      <c r="B101" s="338" t="s">
        <v>502</v>
      </c>
      <c r="C101" s="339"/>
      <c r="D101" s="351"/>
      <c r="E101" s="261"/>
      <c r="F101" s="270"/>
      <c r="G101" s="366"/>
      <c r="H101" s="370">
        <f t="shared" ref="H101" si="31">SUM(H102:H111)</f>
        <v>11651</v>
      </c>
      <c r="I101" s="370">
        <f t="shared" ref="I101:N101" si="32">SUM(I102:I111)</f>
        <v>0</v>
      </c>
      <c r="J101" s="370">
        <f t="shared" si="32"/>
        <v>0</v>
      </c>
      <c r="K101" s="370">
        <f t="shared" si="32"/>
        <v>0</v>
      </c>
      <c r="L101" s="370">
        <f t="shared" si="32"/>
        <v>0</v>
      </c>
      <c r="M101" s="370">
        <f t="shared" si="32"/>
        <v>0</v>
      </c>
      <c r="N101" s="370">
        <f t="shared" si="32"/>
        <v>11651</v>
      </c>
      <c r="O101" s="350">
        <f t="shared" ref="O101:W101" si="33">SUM(O102:O111)</f>
        <v>0</v>
      </c>
      <c r="P101" s="370">
        <f t="shared" si="33"/>
        <v>11651</v>
      </c>
      <c r="Q101" s="370">
        <f t="shared" ref="Q101" si="34">SUM(Q102:Q111)</f>
        <v>11651</v>
      </c>
      <c r="R101" s="344">
        <f t="shared" si="33"/>
        <v>0</v>
      </c>
      <c r="S101" s="344">
        <f t="shared" si="33"/>
        <v>0</v>
      </c>
      <c r="T101" s="347">
        <f t="shared" si="33"/>
        <v>10000</v>
      </c>
      <c r="U101" s="349">
        <f t="shared" si="33"/>
        <v>0</v>
      </c>
      <c r="V101" s="350">
        <f t="shared" si="33"/>
        <v>8200</v>
      </c>
      <c r="W101" s="350">
        <f t="shared" si="33"/>
        <v>1800</v>
      </c>
      <c r="X101" s="271"/>
    </row>
    <row r="102" spans="1:24" s="232" customFormat="1" ht="47.25">
      <c r="A102" s="310">
        <v>1</v>
      </c>
      <c r="B102" s="311" t="s">
        <v>903</v>
      </c>
      <c r="C102" s="220" t="s">
        <v>624</v>
      </c>
      <c r="D102" s="342" t="s">
        <v>905</v>
      </c>
      <c r="E102" s="254" t="s">
        <v>502</v>
      </c>
      <c r="F102" s="272" t="s">
        <v>425</v>
      </c>
      <c r="G102" s="368" t="s">
        <v>957</v>
      </c>
      <c r="H102" s="427">
        <v>564</v>
      </c>
      <c r="I102" s="371"/>
      <c r="J102" s="369"/>
      <c r="K102" s="369"/>
      <c r="L102" s="371"/>
      <c r="M102" s="371"/>
      <c r="N102" s="427">
        <v>564</v>
      </c>
      <c r="O102" s="345"/>
      <c r="P102" s="427">
        <v>564</v>
      </c>
      <c r="Q102" s="427">
        <v>564</v>
      </c>
      <c r="R102" s="343"/>
      <c r="S102" s="343"/>
      <c r="T102" s="345">
        <f t="shared" si="14"/>
        <v>450</v>
      </c>
      <c r="U102" s="322">
        <v>0</v>
      </c>
      <c r="V102" s="348">
        <v>400</v>
      </c>
      <c r="W102" s="348">
        <v>50</v>
      </c>
      <c r="X102" s="312"/>
    </row>
    <row r="103" spans="1:24" s="232" customFormat="1" ht="47.25">
      <c r="A103" s="310">
        <v>2</v>
      </c>
      <c r="B103" s="311" t="s">
        <v>672</v>
      </c>
      <c r="C103" s="220" t="s">
        <v>624</v>
      </c>
      <c r="D103" s="342" t="s">
        <v>906</v>
      </c>
      <c r="E103" s="254" t="s">
        <v>502</v>
      </c>
      <c r="F103" s="272" t="s">
        <v>425</v>
      </c>
      <c r="G103" s="368" t="s">
        <v>958</v>
      </c>
      <c r="H103" s="427">
        <v>594</v>
      </c>
      <c r="I103" s="371"/>
      <c r="J103" s="369"/>
      <c r="K103" s="369"/>
      <c r="L103" s="371"/>
      <c r="M103" s="371"/>
      <c r="N103" s="427">
        <v>594</v>
      </c>
      <c r="O103" s="345"/>
      <c r="P103" s="427">
        <v>594</v>
      </c>
      <c r="Q103" s="427">
        <v>594</v>
      </c>
      <c r="R103" s="343"/>
      <c r="S103" s="343"/>
      <c r="T103" s="345">
        <f t="shared" si="14"/>
        <v>550</v>
      </c>
      <c r="U103" s="322">
        <v>0</v>
      </c>
      <c r="V103" s="348">
        <v>500</v>
      </c>
      <c r="W103" s="348">
        <v>50</v>
      </c>
      <c r="X103" s="312"/>
    </row>
    <row r="104" spans="1:24" s="232" customFormat="1" ht="47.25">
      <c r="A104" s="310">
        <v>3</v>
      </c>
      <c r="B104" s="311" t="s">
        <v>673</v>
      </c>
      <c r="C104" s="220" t="s">
        <v>624</v>
      </c>
      <c r="D104" s="342" t="s">
        <v>907</v>
      </c>
      <c r="E104" s="254" t="s">
        <v>502</v>
      </c>
      <c r="F104" s="272" t="s">
        <v>425</v>
      </c>
      <c r="G104" s="368" t="s">
        <v>959</v>
      </c>
      <c r="H104" s="427">
        <v>3095</v>
      </c>
      <c r="I104" s="371"/>
      <c r="J104" s="369"/>
      <c r="K104" s="369"/>
      <c r="L104" s="371"/>
      <c r="M104" s="371"/>
      <c r="N104" s="427">
        <v>3095</v>
      </c>
      <c r="O104" s="345"/>
      <c r="P104" s="427">
        <v>3095</v>
      </c>
      <c r="Q104" s="427">
        <v>3095</v>
      </c>
      <c r="R104" s="343"/>
      <c r="S104" s="343"/>
      <c r="T104" s="345">
        <f t="shared" ref="T104:T122" si="35">SUM(U104:W104)</f>
        <v>2500</v>
      </c>
      <c r="U104" s="322">
        <v>0</v>
      </c>
      <c r="V104" s="348">
        <v>2000</v>
      </c>
      <c r="W104" s="348">
        <v>500</v>
      </c>
      <c r="X104" s="312"/>
    </row>
    <row r="105" spans="1:24" s="232" customFormat="1" ht="47.25">
      <c r="A105" s="310">
        <v>4</v>
      </c>
      <c r="B105" s="311" t="s">
        <v>904</v>
      </c>
      <c r="C105" s="220" t="s">
        <v>624</v>
      </c>
      <c r="D105" s="342" t="s">
        <v>908</v>
      </c>
      <c r="E105" s="254" t="s">
        <v>502</v>
      </c>
      <c r="F105" s="272" t="s">
        <v>425</v>
      </c>
      <c r="G105" s="368" t="s">
        <v>960</v>
      </c>
      <c r="H105" s="427">
        <v>945</v>
      </c>
      <c r="I105" s="371"/>
      <c r="J105" s="369"/>
      <c r="K105" s="369"/>
      <c r="L105" s="371"/>
      <c r="M105" s="371"/>
      <c r="N105" s="427">
        <v>945</v>
      </c>
      <c r="O105" s="345"/>
      <c r="P105" s="427">
        <v>945</v>
      </c>
      <c r="Q105" s="427">
        <v>945</v>
      </c>
      <c r="R105" s="343"/>
      <c r="S105" s="343"/>
      <c r="T105" s="345">
        <f t="shared" si="35"/>
        <v>850</v>
      </c>
      <c r="U105" s="322">
        <v>0</v>
      </c>
      <c r="V105" s="348">
        <v>650</v>
      </c>
      <c r="W105" s="348">
        <v>200</v>
      </c>
      <c r="X105" s="312"/>
    </row>
    <row r="106" spans="1:24" s="232" customFormat="1" ht="47.25">
      <c r="A106" s="310">
        <v>5</v>
      </c>
      <c r="B106" s="311" t="s">
        <v>674</v>
      </c>
      <c r="C106" s="220" t="s">
        <v>624</v>
      </c>
      <c r="D106" s="342" t="s">
        <v>909</v>
      </c>
      <c r="E106" s="254" t="s">
        <v>502</v>
      </c>
      <c r="F106" s="272" t="s">
        <v>425</v>
      </c>
      <c r="G106" s="368" t="s">
        <v>961</v>
      </c>
      <c r="H106" s="427">
        <v>1299</v>
      </c>
      <c r="I106" s="371"/>
      <c r="J106" s="369"/>
      <c r="K106" s="369"/>
      <c r="L106" s="371"/>
      <c r="M106" s="371"/>
      <c r="N106" s="427">
        <v>1299</v>
      </c>
      <c r="O106" s="345"/>
      <c r="P106" s="427">
        <v>1299</v>
      </c>
      <c r="Q106" s="427">
        <v>1299</v>
      </c>
      <c r="R106" s="343"/>
      <c r="S106" s="343"/>
      <c r="T106" s="345">
        <f t="shared" si="35"/>
        <v>1100</v>
      </c>
      <c r="U106" s="322">
        <v>0</v>
      </c>
      <c r="V106" s="348">
        <v>800</v>
      </c>
      <c r="W106" s="348">
        <v>300</v>
      </c>
      <c r="X106" s="312"/>
    </row>
    <row r="107" spans="1:24" s="232" customFormat="1" ht="47.25">
      <c r="A107" s="310">
        <v>6</v>
      </c>
      <c r="B107" s="311" t="s">
        <v>675</v>
      </c>
      <c r="C107" s="220" t="s">
        <v>624</v>
      </c>
      <c r="D107" s="342" t="s">
        <v>910</v>
      </c>
      <c r="E107" s="254" t="s">
        <v>502</v>
      </c>
      <c r="F107" s="272" t="s">
        <v>425</v>
      </c>
      <c r="G107" s="368" t="s">
        <v>962</v>
      </c>
      <c r="H107" s="427">
        <v>1549</v>
      </c>
      <c r="I107" s="371"/>
      <c r="J107" s="369"/>
      <c r="K107" s="369"/>
      <c r="L107" s="371"/>
      <c r="M107" s="371"/>
      <c r="N107" s="427">
        <v>1549</v>
      </c>
      <c r="O107" s="345"/>
      <c r="P107" s="427">
        <v>1549</v>
      </c>
      <c r="Q107" s="427">
        <v>1549</v>
      </c>
      <c r="R107" s="343"/>
      <c r="S107" s="343"/>
      <c r="T107" s="345">
        <f t="shared" si="35"/>
        <v>1300</v>
      </c>
      <c r="U107" s="322">
        <v>0</v>
      </c>
      <c r="V107" s="348">
        <v>1200</v>
      </c>
      <c r="W107" s="348">
        <v>100</v>
      </c>
      <c r="X107" s="312"/>
    </row>
    <row r="108" spans="1:24" s="232" customFormat="1" ht="47.25">
      <c r="A108" s="310">
        <v>7</v>
      </c>
      <c r="B108" s="311" t="s">
        <v>676</v>
      </c>
      <c r="C108" s="220" t="s">
        <v>624</v>
      </c>
      <c r="D108" s="342" t="s">
        <v>911</v>
      </c>
      <c r="E108" s="254" t="s">
        <v>502</v>
      </c>
      <c r="F108" s="272" t="s">
        <v>425</v>
      </c>
      <c r="G108" s="368" t="s">
        <v>963</v>
      </c>
      <c r="H108" s="427">
        <v>991</v>
      </c>
      <c r="I108" s="371"/>
      <c r="J108" s="369"/>
      <c r="K108" s="369"/>
      <c r="L108" s="371"/>
      <c r="M108" s="371"/>
      <c r="N108" s="427">
        <v>991</v>
      </c>
      <c r="O108" s="345"/>
      <c r="P108" s="427">
        <v>991</v>
      </c>
      <c r="Q108" s="427">
        <v>991</v>
      </c>
      <c r="R108" s="343"/>
      <c r="S108" s="343"/>
      <c r="T108" s="345">
        <f>SUM(U108:W108)</f>
        <v>900</v>
      </c>
      <c r="U108" s="322">
        <v>0</v>
      </c>
      <c r="V108" s="348">
        <v>700</v>
      </c>
      <c r="W108" s="348">
        <v>200</v>
      </c>
      <c r="X108" s="312"/>
    </row>
    <row r="109" spans="1:24" s="251" customFormat="1" ht="94.5">
      <c r="A109" s="411">
        <v>8</v>
      </c>
      <c r="B109" s="412" t="s">
        <v>677</v>
      </c>
      <c r="C109" s="413" t="s">
        <v>624</v>
      </c>
      <c r="D109" s="414" t="s">
        <v>740</v>
      </c>
      <c r="E109" s="415" t="s">
        <v>502</v>
      </c>
      <c r="F109" s="416" t="s">
        <v>425</v>
      </c>
      <c r="G109" s="417" t="s">
        <v>964</v>
      </c>
      <c r="H109" s="427">
        <v>1064</v>
      </c>
      <c r="I109" s="418"/>
      <c r="J109" s="424"/>
      <c r="K109" s="424"/>
      <c r="L109" s="418"/>
      <c r="M109" s="418"/>
      <c r="N109" s="427">
        <v>1064</v>
      </c>
      <c r="O109" s="419"/>
      <c r="P109" s="427">
        <v>1064</v>
      </c>
      <c r="Q109" s="427">
        <v>1064</v>
      </c>
      <c r="R109" s="420"/>
      <c r="S109" s="420"/>
      <c r="T109" s="419">
        <f>SUM(U109:W109)</f>
        <v>900</v>
      </c>
      <c r="U109" s="421">
        <v>0</v>
      </c>
      <c r="V109" s="422">
        <v>800</v>
      </c>
      <c r="W109" s="422">
        <v>100</v>
      </c>
      <c r="X109" s="423"/>
    </row>
    <row r="110" spans="1:24" s="232" customFormat="1" ht="94.5">
      <c r="A110" s="310">
        <v>9</v>
      </c>
      <c r="B110" s="311" t="s">
        <v>920</v>
      </c>
      <c r="C110" s="220" t="s">
        <v>624</v>
      </c>
      <c r="D110" s="342" t="s">
        <v>921</v>
      </c>
      <c r="E110" s="254" t="s">
        <v>502</v>
      </c>
      <c r="F110" s="272" t="s">
        <v>425</v>
      </c>
      <c r="G110" s="368" t="s">
        <v>965</v>
      </c>
      <c r="H110" s="427">
        <v>800</v>
      </c>
      <c r="I110" s="371"/>
      <c r="J110" s="369"/>
      <c r="K110" s="369"/>
      <c r="L110" s="371"/>
      <c r="M110" s="371"/>
      <c r="N110" s="427">
        <v>800</v>
      </c>
      <c r="O110" s="345"/>
      <c r="P110" s="427">
        <v>800</v>
      </c>
      <c r="Q110" s="427">
        <v>800</v>
      </c>
      <c r="R110" s="343"/>
      <c r="S110" s="343"/>
      <c r="T110" s="345">
        <f t="shared" si="35"/>
        <v>750</v>
      </c>
      <c r="U110" s="322">
        <v>0</v>
      </c>
      <c r="V110" s="348">
        <v>600</v>
      </c>
      <c r="W110" s="348">
        <v>150</v>
      </c>
      <c r="X110" s="312"/>
    </row>
    <row r="111" spans="1:24" s="232" customFormat="1" ht="47.25">
      <c r="A111" s="310">
        <v>10</v>
      </c>
      <c r="B111" s="311" t="s">
        <v>678</v>
      </c>
      <c r="C111" s="220" t="s">
        <v>624</v>
      </c>
      <c r="D111" s="342" t="s">
        <v>732</v>
      </c>
      <c r="E111" s="254" t="s">
        <v>502</v>
      </c>
      <c r="F111" s="272" t="s">
        <v>425</v>
      </c>
      <c r="G111" s="368" t="s">
        <v>966</v>
      </c>
      <c r="H111" s="427">
        <v>750</v>
      </c>
      <c r="I111" s="371"/>
      <c r="J111" s="369"/>
      <c r="K111" s="369"/>
      <c r="L111" s="371"/>
      <c r="M111" s="371"/>
      <c r="N111" s="427">
        <v>750</v>
      </c>
      <c r="O111" s="345"/>
      <c r="P111" s="427">
        <v>750</v>
      </c>
      <c r="Q111" s="427">
        <v>750</v>
      </c>
      <c r="R111" s="343"/>
      <c r="S111" s="343"/>
      <c r="T111" s="345">
        <f t="shared" si="35"/>
        <v>700</v>
      </c>
      <c r="U111" s="322">
        <v>0</v>
      </c>
      <c r="V111" s="348">
        <v>550</v>
      </c>
      <c r="W111" s="348">
        <v>150</v>
      </c>
      <c r="X111" s="312"/>
    </row>
    <row r="112" spans="1:24" s="239" customFormat="1" ht="18.75">
      <c r="A112" s="341">
        <v>-5</v>
      </c>
      <c r="B112" s="338" t="s">
        <v>679</v>
      </c>
      <c r="C112" s="339"/>
      <c r="D112" s="351"/>
      <c r="E112" s="261"/>
      <c r="F112" s="270"/>
      <c r="G112" s="366"/>
      <c r="H112" s="370">
        <f>SUM(H113:H122)</f>
        <v>10364</v>
      </c>
      <c r="I112" s="370">
        <f t="shared" ref="I112:M112" si="36">SUM(I113:I122)</f>
        <v>0</v>
      </c>
      <c r="J112" s="370">
        <f t="shared" si="36"/>
        <v>0</v>
      </c>
      <c r="K112" s="370">
        <f t="shared" si="36"/>
        <v>0</v>
      </c>
      <c r="L112" s="370">
        <f t="shared" si="36"/>
        <v>0</v>
      </c>
      <c r="M112" s="370">
        <f t="shared" si="36"/>
        <v>0</v>
      </c>
      <c r="N112" s="370">
        <f>SUM(N113:N122)</f>
        <v>10364</v>
      </c>
      <c r="O112" s="350">
        <f t="shared" ref="O112:W112" si="37">SUM(O113:O122)</f>
        <v>0</v>
      </c>
      <c r="P112" s="370">
        <f>SUM(P113:P122)</f>
        <v>10364</v>
      </c>
      <c r="Q112" s="370">
        <f>SUM(Q113:Q122)</f>
        <v>10364</v>
      </c>
      <c r="R112" s="344">
        <f t="shared" si="37"/>
        <v>0</v>
      </c>
      <c r="S112" s="344">
        <f t="shared" si="37"/>
        <v>0</v>
      </c>
      <c r="T112" s="347">
        <f t="shared" si="37"/>
        <v>8900</v>
      </c>
      <c r="U112" s="349">
        <f t="shared" si="37"/>
        <v>0</v>
      </c>
      <c r="V112" s="350">
        <f>SUM(V113:V122)</f>
        <v>7900</v>
      </c>
      <c r="W112" s="350">
        <f t="shared" si="37"/>
        <v>1000</v>
      </c>
      <c r="X112" s="271"/>
    </row>
    <row r="113" spans="1:24" s="232" customFormat="1" ht="47.25">
      <c r="A113" s="310">
        <v>1</v>
      </c>
      <c r="B113" s="311" t="s">
        <v>912</v>
      </c>
      <c r="C113" s="220" t="s">
        <v>624</v>
      </c>
      <c r="D113" s="342" t="s">
        <v>913</v>
      </c>
      <c r="E113" s="254" t="s">
        <v>679</v>
      </c>
      <c r="F113" s="272" t="s">
        <v>425</v>
      </c>
      <c r="G113" s="368" t="s">
        <v>967</v>
      </c>
      <c r="H113" s="427">
        <v>1252</v>
      </c>
      <c r="I113" s="371"/>
      <c r="J113" s="369"/>
      <c r="K113" s="369"/>
      <c r="L113" s="371"/>
      <c r="M113" s="371"/>
      <c r="N113" s="427">
        <v>1252</v>
      </c>
      <c r="O113" s="345"/>
      <c r="P113" s="427">
        <v>1252</v>
      </c>
      <c r="Q113" s="427">
        <v>1252</v>
      </c>
      <c r="R113" s="343"/>
      <c r="S113" s="343"/>
      <c r="T113" s="345">
        <f t="shared" si="35"/>
        <v>1000</v>
      </c>
      <c r="U113" s="322">
        <v>0</v>
      </c>
      <c r="V113" s="348">
        <v>1000</v>
      </c>
      <c r="W113" s="348"/>
      <c r="X113" s="312"/>
    </row>
    <row r="114" spans="1:24" s="232" customFormat="1" ht="47.25">
      <c r="A114" s="310">
        <f>A113+1</f>
        <v>2</v>
      </c>
      <c r="B114" s="311" t="s">
        <v>680</v>
      </c>
      <c r="C114" s="220" t="s">
        <v>624</v>
      </c>
      <c r="D114" s="342" t="s">
        <v>741</v>
      </c>
      <c r="E114" s="254" t="s">
        <v>679</v>
      </c>
      <c r="F114" s="272" t="s">
        <v>425</v>
      </c>
      <c r="G114" s="368" t="s">
        <v>968</v>
      </c>
      <c r="H114" s="427">
        <v>707</v>
      </c>
      <c r="I114" s="371"/>
      <c r="J114" s="369"/>
      <c r="K114" s="369"/>
      <c r="L114" s="371"/>
      <c r="M114" s="371"/>
      <c r="N114" s="427">
        <v>707</v>
      </c>
      <c r="O114" s="345"/>
      <c r="P114" s="427">
        <v>707</v>
      </c>
      <c r="Q114" s="427">
        <v>707</v>
      </c>
      <c r="R114" s="343"/>
      <c r="S114" s="343"/>
      <c r="T114" s="345">
        <f t="shared" si="35"/>
        <v>650</v>
      </c>
      <c r="U114" s="322">
        <v>0</v>
      </c>
      <c r="V114" s="348">
        <v>650</v>
      </c>
      <c r="W114" s="348"/>
      <c r="X114" s="312"/>
    </row>
    <row r="115" spans="1:24" s="232" customFormat="1" ht="47.25">
      <c r="A115" s="310">
        <f t="shared" ref="A115:A122" si="38">A114+1</f>
        <v>3</v>
      </c>
      <c r="B115" s="311" t="s">
        <v>681</v>
      </c>
      <c r="C115" s="220" t="s">
        <v>624</v>
      </c>
      <c r="D115" s="342" t="s">
        <v>742</v>
      </c>
      <c r="E115" s="254" t="s">
        <v>679</v>
      </c>
      <c r="F115" s="272" t="s">
        <v>425</v>
      </c>
      <c r="G115" s="368" t="s">
        <v>969</v>
      </c>
      <c r="H115" s="427">
        <v>1436</v>
      </c>
      <c r="I115" s="371"/>
      <c r="J115" s="369"/>
      <c r="K115" s="369"/>
      <c r="L115" s="371"/>
      <c r="M115" s="371"/>
      <c r="N115" s="427">
        <v>1436</v>
      </c>
      <c r="O115" s="345"/>
      <c r="P115" s="427">
        <v>1436</v>
      </c>
      <c r="Q115" s="427">
        <v>1436</v>
      </c>
      <c r="R115" s="343"/>
      <c r="S115" s="343"/>
      <c r="T115" s="345">
        <f t="shared" si="35"/>
        <v>1200</v>
      </c>
      <c r="U115" s="322">
        <v>0</v>
      </c>
      <c r="V115" s="348">
        <v>1000</v>
      </c>
      <c r="W115" s="348">
        <v>200</v>
      </c>
      <c r="X115" s="312"/>
    </row>
    <row r="116" spans="1:24" s="232" customFormat="1" ht="47.25">
      <c r="A116" s="310">
        <f t="shared" si="38"/>
        <v>4</v>
      </c>
      <c r="B116" s="311" t="s">
        <v>682</v>
      </c>
      <c r="C116" s="220" t="s">
        <v>624</v>
      </c>
      <c r="D116" s="342" t="s">
        <v>743</v>
      </c>
      <c r="E116" s="254" t="s">
        <v>679</v>
      </c>
      <c r="F116" s="272" t="s">
        <v>425</v>
      </c>
      <c r="G116" s="368" t="s">
        <v>970</v>
      </c>
      <c r="H116" s="429">
        <v>737</v>
      </c>
      <c r="I116" s="371"/>
      <c r="J116" s="369"/>
      <c r="K116" s="369"/>
      <c r="L116" s="371"/>
      <c r="M116" s="371"/>
      <c r="N116" s="429">
        <v>737</v>
      </c>
      <c r="O116" s="345"/>
      <c r="P116" s="429">
        <v>737</v>
      </c>
      <c r="Q116" s="429">
        <v>737</v>
      </c>
      <c r="R116" s="343"/>
      <c r="S116" s="343"/>
      <c r="T116" s="345">
        <f t="shared" si="35"/>
        <v>700</v>
      </c>
      <c r="U116" s="322">
        <v>0</v>
      </c>
      <c r="V116" s="348">
        <v>700</v>
      </c>
      <c r="W116" s="348"/>
      <c r="X116" s="312"/>
    </row>
    <row r="117" spans="1:24" s="232" customFormat="1" ht="47.25">
      <c r="A117" s="310">
        <f t="shared" si="38"/>
        <v>5</v>
      </c>
      <c r="B117" s="311" t="s">
        <v>683</v>
      </c>
      <c r="C117" s="220" t="s">
        <v>624</v>
      </c>
      <c r="D117" s="342" t="s">
        <v>744</v>
      </c>
      <c r="E117" s="254" t="s">
        <v>679</v>
      </c>
      <c r="F117" s="272" t="s">
        <v>425</v>
      </c>
      <c r="G117" s="368" t="s">
        <v>971</v>
      </c>
      <c r="H117" s="427">
        <v>1525</v>
      </c>
      <c r="I117" s="371"/>
      <c r="J117" s="369"/>
      <c r="K117" s="369"/>
      <c r="L117" s="371"/>
      <c r="M117" s="371"/>
      <c r="N117" s="427">
        <v>1525</v>
      </c>
      <c r="O117" s="345"/>
      <c r="P117" s="427">
        <v>1525</v>
      </c>
      <c r="Q117" s="427">
        <v>1525</v>
      </c>
      <c r="R117" s="343"/>
      <c r="S117" s="343"/>
      <c r="T117" s="345">
        <f t="shared" si="35"/>
        <v>1200</v>
      </c>
      <c r="U117" s="322">
        <v>0</v>
      </c>
      <c r="V117" s="348">
        <v>1200</v>
      </c>
      <c r="W117" s="348"/>
      <c r="X117" s="312"/>
    </row>
    <row r="118" spans="1:24" s="232" customFormat="1" ht="47.25">
      <c r="A118" s="310">
        <f t="shared" si="38"/>
        <v>6</v>
      </c>
      <c r="B118" s="311" t="s">
        <v>684</v>
      </c>
      <c r="C118" s="220" t="s">
        <v>624</v>
      </c>
      <c r="D118" s="342" t="s">
        <v>745</v>
      </c>
      <c r="E118" s="254" t="s">
        <v>679</v>
      </c>
      <c r="F118" s="272" t="s">
        <v>425</v>
      </c>
      <c r="G118" s="368" t="s">
        <v>972</v>
      </c>
      <c r="H118" s="427">
        <v>631</v>
      </c>
      <c r="I118" s="371"/>
      <c r="J118" s="369"/>
      <c r="K118" s="369"/>
      <c r="L118" s="371"/>
      <c r="M118" s="371"/>
      <c r="N118" s="427">
        <v>631</v>
      </c>
      <c r="O118" s="345"/>
      <c r="P118" s="427">
        <v>631</v>
      </c>
      <c r="Q118" s="427">
        <v>631</v>
      </c>
      <c r="R118" s="343"/>
      <c r="S118" s="343"/>
      <c r="T118" s="345">
        <f t="shared" si="35"/>
        <v>650</v>
      </c>
      <c r="U118" s="322">
        <v>0</v>
      </c>
      <c r="V118" s="348">
        <v>650</v>
      </c>
      <c r="W118" s="348"/>
      <c r="X118" s="312"/>
    </row>
    <row r="119" spans="1:24" s="232" customFormat="1" ht="47.25">
      <c r="A119" s="310">
        <f t="shared" si="38"/>
        <v>7</v>
      </c>
      <c r="B119" s="311" t="s">
        <v>685</v>
      </c>
      <c r="C119" s="220" t="s">
        <v>624</v>
      </c>
      <c r="D119" s="342" t="s">
        <v>746</v>
      </c>
      <c r="E119" s="254" t="s">
        <v>679</v>
      </c>
      <c r="F119" s="272" t="s">
        <v>425</v>
      </c>
      <c r="G119" s="368" t="s">
        <v>973</v>
      </c>
      <c r="H119" s="427">
        <v>1310</v>
      </c>
      <c r="I119" s="371"/>
      <c r="J119" s="369"/>
      <c r="K119" s="369"/>
      <c r="L119" s="371"/>
      <c r="M119" s="371"/>
      <c r="N119" s="427">
        <v>1310</v>
      </c>
      <c r="O119" s="345"/>
      <c r="P119" s="427">
        <v>1310</v>
      </c>
      <c r="Q119" s="427">
        <v>1310</v>
      </c>
      <c r="R119" s="343"/>
      <c r="S119" s="343"/>
      <c r="T119" s="345">
        <f t="shared" si="35"/>
        <v>1000</v>
      </c>
      <c r="U119" s="322">
        <v>0</v>
      </c>
      <c r="V119" s="348">
        <v>800</v>
      </c>
      <c r="W119" s="348">
        <v>200</v>
      </c>
      <c r="X119" s="312"/>
    </row>
    <row r="120" spans="1:24" s="232" customFormat="1" ht="78.75">
      <c r="A120" s="310">
        <f t="shared" si="38"/>
        <v>8</v>
      </c>
      <c r="B120" s="311" t="s">
        <v>686</v>
      </c>
      <c r="C120" s="220" t="s">
        <v>624</v>
      </c>
      <c r="D120" s="342" t="s">
        <v>747</v>
      </c>
      <c r="E120" s="254" t="s">
        <v>679</v>
      </c>
      <c r="F120" s="272" t="s">
        <v>425</v>
      </c>
      <c r="G120" s="368" t="s">
        <v>974</v>
      </c>
      <c r="H120" s="428">
        <v>1100</v>
      </c>
      <c r="I120" s="371"/>
      <c r="J120" s="369"/>
      <c r="K120" s="369"/>
      <c r="L120" s="371"/>
      <c r="M120" s="371"/>
      <c r="N120" s="428">
        <v>1100</v>
      </c>
      <c r="O120" s="345"/>
      <c r="P120" s="428">
        <v>1100</v>
      </c>
      <c r="Q120" s="428">
        <v>1100</v>
      </c>
      <c r="R120" s="343"/>
      <c r="S120" s="343"/>
      <c r="T120" s="345">
        <f t="shared" si="35"/>
        <v>1000</v>
      </c>
      <c r="U120" s="322">
        <v>0</v>
      </c>
      <c r="V120" s="348">
        <v>700</v>
      </c>
      <c r="W120" s="348">
        <v>300</v>
      </c>
      <c r="X120" s="312"/>
    </row>
    <row r="121" spans="1:24" s="232" customFormat="1" ht="63">
      <c r="A121" s="310">
        <f t="shared" si="38"/>
        <v>9</v>
      </c>
      <c r="B121" s="311" t="s">
        <v>687</v>
      </c>
      <c r="C121" s="220" t="s">
        <v>624</v>
      </c>
      <c r="D121" s="342" t="s">
        <v>739</v>
      </c>
      <c r="E121" s="254" t="s">
        <v>679</v>
      </c>
      <c r="F121" s="272" t="s">
        <v>425</v>
      </c>
      <c r="G121" s="368" t="s">
        <v>975</v>
      </c>
      <c r="H121" s="428">
        <v>900</v>
      </c>
      <c r="I121" s="371"/>
      <c r="J121" s="369"/>
      <c r="K121" s="369"/>
      <c r="L121" s="371"/>
      <c r="M121" s="371"/>
      <c r="N121" s="428">
        <v>900</v>
      </c>
      <c r="O121" s="345"/>
      <c r="P121" s="428">
        <v>900</v>
      </c>
      <c r="Q121" s="428">
        <v>900</v>
      </c>
      <c r="R121" s="343"/>
      <c r="S121" s="343"/>
      <c r="T121" s="345">
        <f t="shared" si="35"/>
        <v>800</v>
      </c>
      <c r="U121" s="322">
        <v>0</v>
      </c>
      <c r="V121" s="348">
        <v>650</v>
      </c>
      <c r="W121" s="348">
        <v>150</v>
      </c>
      <c r="X121" s="312"/>
    </row>
    <row r="122" spans="1:24" s="232" customFormat="1" ht="47.25">
      <c r="A122" s="310">
        <f t="shared" si="38"/>
        <v>10</v>
      </c>
      <c r="B122" s="311" t="s">
        <v>688</v>
      </c>
      <c r="C122" s="220" t="s">
        <v>624</v>
      </c>
      <c r="D122" s="342" t="s">
        <v>732</v>
      </c>
      <c r="E122" s="254" t="s">
        <v>679</v>
      </c>
      <c r="F122" s="272" t="s">
        <v>425</v>
      </c>
      <c r="G122" s="368" t="s">
        <v>976</v>
      </c>
      <c r="H122" s="427">
        <v>766</v>
      </c>
      <c r="I122" s="371"/>
      <c r="J122" s="369"/>
      <c r="K122" s="369"/>
      <c r="L122" s="371"/>
      <c r="M122" s="371"/>
      <c r="N122" s="427">
        <v>766</v>
      </c>
      <c r="O122" s="345"/>
      <c r="P122" s="427">
        <v>766</v>
      </c>
      <c r="Q122" s="427">
        <v>766</v>
      </c>
      <c r="R122" s="343"/>
      <c r="S122" s="343"/>
      <c r="T122" s="345">
        <f t="shared" si="35"/>
        <v>700</v>
      </c>
      <c r="U122" s="322">
        <v>0</v>
      </c>
      <c r="V122" s="348">
        <v>550</v>
      </c>
      <c r="W122" s="348">
        <v>150</v>
      </c>
      <c r="X122" s="312"/>
    </row>
    <row r="123" spans="1:24" s="239" customFormat="1" ht="18.75">
      <c r="A123" s="341" t="s">
        <v>775</v>
      </c>
      <c r="B123" s="338" t="s">
        <v>689</v>
      </c>
      <c r="C123" s="339"/>
      <c r="D123" s="351"/>
      <c r="E123" s="261"/>
      <c r="F123" s="270"/>
      <c r="G123" s="366"/>
      <c r="H123" s="370">
        <f>SUM(H124:H134)</f>
        <v>9424</v>
      </c>
      <c r="I123" s="370">
        <f t="shared" ref="I123:M123" si="39">SUM(I124:I134)</f>
        <v>0</v>
      </c>
      <c r="J123" s="370">
        <f t="shared" si="39"/>
        <v>0</v>
      </c>
      <c r="K123" s="370">
        <f t="shared" si="39"/>
        <v>0</v>
      </c>
      <c r="L123" s="370">
        <f t="shared" si="39"/>
        <v>0</v>
      </c>
      <c r="M123" s="370">
        <f t="shared" si="39"/>
        <v>0</v>
      </c>
      <c r="N123" s="370">
        <f>SUM(N124:N134)</f>
        <v>9424</v>
      </c>
      <c r="O123" s="350">
        <f t="shared" ref="O123:W123" si="40">SUM(O124:O134)</f>
        <v>0</v>
      </c>
      <c r="P123" s="370">
        <f>SUM(P124:P134)</f>
        <v>9424</v>
      </c>
      <c r="Q123" s="370">
        <f>SUM(Q124:Q134)</f>
        <v>9424</v>
      </c>
      <c r="R123" s="350">
        <f t="shared" si="40"/>
        <v>0</v>
      </c>
      <c r="S123" s="350">
        <f t="shared" si="40"/>
        <v>0</v>
      </c>
      <c r="T123" s="350">
        <f t="shared" si="40"/>
        <v>7753</v>
      </c>
      <c r="U123" s="350">
        <f t="shared" si="40"/>
        <v>0</v>
      </c>
      <c r="V123" s="350">
        <f>SUM(V124:V134)</f>
        <v>6310</v>
      </c>
      <c r="W123" s="350">
        <f t="shared" si="40"/>
        <v>1443</v>
      </c>
      <c r="X123" s="271"/>
    </row>
    <row r="124" spans="1:24" s="232" customFormat="1" ht="47.25">
      <c r="A124" s="310">
        <v>1</v>
      </c>
      <c r="B124" s="311" t="s">
        <v>690</v>
      </c>
      <c r="C124" s="220" t="s">
        <v>624</v>
      </c>
      <c r="D124" s="342" t="s">
        <v>748</v>
      </c>
      <c r="E124" s="254" t="s">
        <v>689</v>
      </c>
      <c r="F124" s="272" t="s">
        <v>425</v>
      </c>
      <c r="G124" s="368" t="s">
        <v>977</v>
      </c>
      <c r="H124" s="427">
        <v>512</v>
      </c>
      <c r="I124" s="371"/>
      <c r="J124" s="369"/>
      <c r="K124" s="369"/>
      <c r="L124" s="371"/>
      <c r="M124" s="371"/>
      <c r="N124" s="427">
        <v>512</v>
      </c>
      <c r="O124" s="345"/>
      <c r="P124" s="427">
        <v>512</v>
      </c>
      <c r="Q124" s="427">
        <v>512</v>
      </c>
      <c r="R124" s="343"/>
      <c r="S124" s="343"/>
      <c r="T124" s="345">
        <f>SUM(U124:W124)</f>
        <v>450</v>
      </c>
      <c r="U124" s="322">
        <v>0</v>
      </c>
      <c r="V124" s="348">
        <v>400</v>
      </c>
      <c r="W124" s="348">
        <v>50</v>
      </c>
      <c r="X124" s="312"/>
    </row>
    <row r="125" spans="1:24" s="232" customFormat="1" ht="47.25">
      <c r="A125" s="310">
        <f>A124+1</f>
        <v>2</v>
      </c>
      <c r="B125" s="311" t="s">
        <v>691</v>
      </c>
      <c r="C125" s="220" t="s">
        <v>624</v>
      </c>
      <c r="D125" s="342" t="s">
        <v>749</v>
      </c>
      <c r="E125" s="254" t="s">
        <v>689</v>
      </c>
      <c r="F125" s="272" t="s">
        <v>425</v>
      </c>
      <c r="G125" s="368" t="s">
        <v>978</v>
      </c>
      <c r="H125" s="427">
        <v>1187</v>
      </c>
      <c r="I125" s="371"/>
      <c r="J125" s="369"/>
      <c r="K125" s="369"/>
      <c r="L125" s="371"/>
      <c r="M125" s="371"/>
      <c r="N125" s="427">
        <v>1187</v>
      </c>
      <c r="O125" s="345"/>
      <c r="P125" s="427">
        <v>1187</v>
      </c>
      <c r="Q125" s="427">
        <v>1187</v>
      </c>
      <c r="R125" s="343"/>
      <c r="S125" s="343"/>
      <c r="T125" s="345">
        <f t="shared" ref="T125:T131" si="41">SUM(U125:W125)</f>
        <v>973</v>
      </c>
      <c r="U125" s="322">
        <v>0</v>
      </c>
      <c r="V125" s="348">
        <v>930</v>
      </c>
      <c r="W125" s="348">
        <v>43</v>
      </c>
      <c r="X125" s="312"/>
    </row>
    <row r="126" spans="1:24" s="232" customFormat="1" ht="47.25">
      <c r="A126" s="310">
        <f t="shared" ref="A126:A134" si="42">A125+1</f>
        <v>3</v>
      </c>
      <c r="B126" s="311" t="s">
        <v>692</v>
      </c>
      <c r="C126" s="220" t="s">
        <v>624</v>
      </c>
      <c r="D126" s="342" t="s">
        <v>750</v>
      </c>
      <c r="E126" s="254" t="s">
        <v>689</v>
      </c>
      <c r="F126" s="272" t="s">
        <v>425</v>
      </c>
      <c r="G126" s="368" t="s">
        <v>979</v>
      </c>
      <c r="H126" s="427">
        <v>739</v>
      </c>
      <c r="I126" s="371"/>
      <c r="J126" s="369"/>
      <c r="K126" s="369"/>
      <c r="L126" s="371"/>
      <c r="M126" s="371"/>
      <c r="N126" s="427">
        <v>739</v>
      </c>
      <c r="O126" s="345"/>
      <c r="P126" s="427">
        <v>739</v>
      </c>
      <c r="Q126" s="427">
        <v>739</v>
      </c>
      <c r="R126" s="343"/>
      <c r="S126" s="343"/>
      <c r="T126" s="345">
        <f t="shared" si="41"/>
        <v>700</v>
      </c>
      <c r="U126" s="322">
        <v>0</v>
      </c>
      <c r="V126" s="348">
        <v>450</v>
      </c>
      <c r="W126" s="348">
        <v>250</v>
      </c>
      <c r="X126" s="312"/>
    </row>
    <row r="127" spans="1:24" s="232" customFormat="1" ht="47.25">
      <c r="A127" s="310">
        <f t="shared" si="42"/>
        <v>4</v>
      </c>
      <c r="B127" s="311" t="s">
        <v>693</v>
      </c>
      <c r="C127" s="220" t="s">
        <v>624</v>
      </c>
      <c r="D127" s="342" t="s">
        <v>751</v>
      </c>
      <c r="E127" s="254" t="s">
        <v>689</v>
      </c>
      <c r="F127" s="272" t="s">
        <v>425</v>
      </c>
      <c r="G127" s="368" t="s">
        <v>980</v>
      </c>
      <c r="H127" s="427">
        <v>1296</v>
      </c>
      <c r="I127" s="371"/>
      <c r="J127" s="369"/>
      <c r="K127" s="369"/>
      <c r="L127" s="371"/>
      <c r="M127" s="371"/>
      <c r="N127" s="427">
        <v>1296</v>
      </c>
      <c r="O127" s="345"/>
      <c r="P127" s="427">
        <v>1296</v>
      </c>
      <c r="Q127" s="427">
        <v>1296</v>
      </c>
      <c r="R127" s="343"/>
      <c r="S127" s="343"/>
      <c r="T127" s="345">
        <f t="shared" si="41"/>
        <v>950</v>
      </c>
      <c r="U127" s="322">
        <v>0</v>
      </c>
      <c r="V127" s="348">
        <v>800</v>
      </c>
      <c r="W127" s="348">
        <v>150</v>
      </c>
      <c r="X127" s="312"/>
    </row>
    <row r="128" spans="1:24" s="232" customFormat="1" ht="47.25">
      <c r="A128" s="310">
        <f t="shared" si="42"/>
        <v>5</v>
      </c>
      <c r="B128" s="311" t="s">
        <v>694</v>
      </c>
      <c r="C128" s="220" t="s">
        <v>624</v>
      </c>
      <c r="D128" s="342" t="s">
        <v>752</v>
      </c>
      <c r="E128" s="254" t="s">
        <v>689</v>
      </c>
      <c r="F128" s="272" t="s">
        <v>425</v>
      </c>
      <c r="G128" s="368" t="s">
        <v>981</v>
      </c>
      <c r="H128" s="427">
        <v>323</v>
      </c>
      <c r="I128" s="371"/>
      <c r="J128" s="369"/>
      <c r="K128" s="369"/>
      <c r="L128" s="371"/>
      <c r="M128" s="371"/>
      <c r="N128" s="427">
        <v>323</v>
      </c>
      <c r="O128" s="345"/>
      <c r="P128" s="427">
        <v>323</v>
      </c>
      <c r="Q128" s="427">
        <v>323</v>
      </c>
      <c r="R128" s="343"/>
      <c r="S128" s="343"/>
      <c r="T128" s="345">
        <f t="shared" si="41"/>
        <v>300</v>
      </c>
      <c r="U128" s="322">
        <v>0</v>
      </c>
      <c r="V128" s="348">
        <v>250</v>
      </c>
      <c r="W128" s="348">
        <v>50</v>
      </c>
      <c r="X128" s="312"/>
    </row>
    <row r="129" spans="1:25" s="232" customFormat="1" ht="47.25">
      <c r="A129" s="310">
        <f t="shared" si="42"/>
        <v>6</v>
      </c>
      <c r="B129" s="311" t="s">
        <v>695</v>
      </c>
      <c r="C129" s="220" t="s">
        <v>624</v>
      </c>
      <c r="D129" s="342" t="s">
        <v>753</v>
      </c>
      <c r="E129" s="254" t="s">
        <v>689</v>
      </c>
      <c r="F129" s="272" t="s">
        <v>425</v>
      </c>
      <c r="G129" s="368" t="s">
        <v>982</v>
      </c>
      <c r="H129" s="427">
        <v>438</v>
      </c>
      <c r="I129" s="371"/>
      <c r="J129" s="369"/>
      <c r="K129" s="369"/>
      <c r="L129" s="371"/>
      <c r="M129" s="371"/>
      <c r="N129" s="427">
        <v>438</v>
      </c>
      <c r="O129" s="345"/>
      <c r="P129" s="427">
        <v>438</v>
      </c>
      <c r="Q129" s="427">
        <v>438</v>
      </c>
      <c r="R129" s="343"/>
      <c r="S129" s="343"/>
      <c r="T129" s="345">
        <f t="shared" si="41"/>
        <v>400</v>
      </c>
      <c r="U129" s="322">
        <v>0</v>
      </c>
      <c r="V129" s="348">
        <v>400</v>
      </c>
      <c r="W129" s="348"/>
      <c r="X129" s="312"/>
    </row>
    <row r="130" spans="1:25" s="232" customFormat="1" ht="78.75">
      <c r="A130" s="310">
        <f t="shared" si="42"/>
        <v>7</v>
      </c>
      <c r="B130" s="311" t="s">
        <v>918</v>
      </c>
      <c r="C130" s="220" t="s">
        <v>624</v>
      </c>
      <c r="D130" s="342" t="s">
        <v>917</v>
      </c>
      <c r="E130" s="254" t="s">
        <v>689</v>
      </c>
      <c r="F130" s="272" t="s">
        <v>425</v>
      </c>
      <c r="G130" s="368" t="s">
        <v>983</v>
      </c>
      <c r="H130" s="427">
        <v>979</v>
      </c>
      <c r="I130" s="371"/>
      <c r="J130" s="369"/>
      <c r="K130" s="369"/>
      <c r="L130" s="371"/>
      <c r="M130" s="371"/>
      <c r="N130" s="427">
        <v>979</v>
      </c>
      <c r="O130" s="345"/>
      <c r="P130" s="427">
        <v>979</v>
      </c>
      <c r="Q130" s="427">
        <v>979</v>
      </c>
      <c r="R130" s="343"/>
      <c r="S130" s="343"/>
      <c r="T130" s="345">
        <f t="shared" si="41"/>
        <v>930</v>
      </c>
      <c r="U130" s="322">
        <v>0</v>
      </c>
      <c r="V130" s="348">
        <v>930</v>
      </c>
      <c r="W130" s="348"/>
      <c r="X130" s="312"/>
    </row>
    <row r="131" spans="1:25" s="232" customFormat="1" ht="47.25">
      <c r="A131" s="310">
        <f t="shared" si="42"/>
        <v>8</v>
      </c>
      <c r="B131" s="311" t="s">
        <v>914</v>
      </c>
      <c r="C131" s="220" t="s">
        <v>624</v>
      </c>
      <c r="D131" s="342" t="s">
        <v>915</v>
      </c>
      <c r="E131" s="254" t="s">
        <v>689</v>
      </c>
      <c r="F131" s="272" t="s">
        <v>425</v>
      </c>
      <c r="G131" s="368" t="s">
        <v>984</v>
      </c>
      <c r="H131" s="427">
        <v>1174</v>
      </c>
      <c r="I131" s="371"/>
      <c r="J131" s="369"/>
      <c r="K131" s="369"/>
      <c r="L131" s="371"/>
      <c r="M131" s="371"/>
      <c r="N131" s="427">
        <v>1174</v>
      </c>
      <c r="O131" s="345"/>
      <c r="P131" s="427">
        <v>1174</v>
      </c>
      <c r="Q131" s="427">
        <v>1174</v>
      </c>
      <c r="R131" s="343"/>
      <c r="S131" s="343"/>
      <c r="T131" s="345">
        <f t="shared" si="41"/>
        <v>700</v>
      </c>
      <c r="U131" s="322">
        <v>0</v>
      </c>
      <c r="V131" s="348">
        <v>700</v>
      </c>
      <c r="W131" s="348"/>
      <c r="X131" s="312"/>
    </row>
    <row r="132" spans="1:25" s="232" customFormat="1" ht="94.5">
      <c r="A132" s="310">
        <f t="shared" si="42"/>
        <v>9</v>
      </c>
      <c r="B132" s="311" t="s">
        <v>696</v>
      </c>
      <c r="C132" s="220" t="s">
        <v>624</v>
      </c>
      <c r="D132" s="342" t="s">
        <v>754</v>
      </c>
      <c r="E132" s="254" t="s">
        <v>689</v>
      </c>
      <c r="F132" s="272" t="s">
        <v>425</v>
      </c>
      <c r="G132" s="368" t="s">
        <v>985</v>
      </c>
      <c r="H132" s="427">
        <v>1300</v>
      </c>
      <c r="I132" s="371"/>
      <c r="J132" s="369"/>
      <c r="K132" s="369"/>
      <c r="L132" s="371"/>
      <c r="M132" s="371"/>
      <c r="N132" s="427">
        <v>1300</v>
      </c>
      <c r="O132" s="345"/>
      <c r="P132" s="427">
        <v>1300</v>
      </c>
      <c r="Q132" s="427">
        <v>1300</v>
      </c>
      <c r="R132" s="343"/>
      <c r="S132" s="343"/>
      <c r="T132" s="345">
        <f>SUM(U132:W132)</f>
        <v>1000</v>
      </c>
      <c r="U132" s="322">
        <v>0</v>
      </c>
      <c r="V132" s="348">
        <v>600</v>
      </c>
      <c r="W132" s="348">
        <v>400</v>
      </c>
      <c r="X132" s="312"/>
    </row>
    <row r="133" spans="1:25" s="232" customFormat="1" ht="47.25">
      <c r="A133" s="310">
        <f t="shared" si="42"/>
        <v>10</v>
      </c>
      <c r="B133" s="358" t="s">
        <v>922</v>
      </c>
      <c r="C133" s="220" t="s">
        <v>624</v>
      </c>
      <c r="D133" s="359" t="s">
        <v>923</v>
      </c>
      <c r="E133" s="254" t="s">
        <v>689</v>
      </c>
      <c r="F133" s="272" t="s">
        <v>425</v>
      </c>
      <c r="G133" s="368" t="s">
        <v>986</v>
      </c>
      <c r="H133" s="427">
        <v>900</v>
      </c>
      <c r="I133" s="371"/>
      <c r="J133" s="369"/>
      <c r="K133" s="369"/>
      <c r="L133" s="371"/>
      <c r="M133" s="371"/>
      <c r="N133" s="427">
        <v>900</v>
      </c>
      <c r="O133" s="360"/>
      <c r="P133" s="427">
        <v>900</v>
      </c>
      <c r="Q133" s="427">
        <v>900</v>
      </c>
      <c r="R133" s="362"/>
      <c r="S133" s="362"/>
      <c r="T133" s="345">
        <f t="shared" ref="T133:T134" si="43">SUM(U133:W133)</f>
        <v>800</v>
      </c>
      <c r="U133" s="361"/>
      <c r="V133" s="363">
        <v>500</v>
      </c>
      <c r="W133" s="363">
        <v>300</v>
      </c>
      <c r="X133" s="364"/>
    </row>
    <row r="134" spans="1:25" s="232" customFormat="1" ht="47.25">
      <c r="A134" s="310">
        <f t="shared" si="42"/>
        <v>11</v>
      </c>
      <c r="B134" s="311" t="s">
        <v>697</v>
      </c>
      <c r="C134" s="220" t="s">
        <v>624</v>
      </c>
      <c r="D134" s="342" t="s">
        <v>732</v>
      </c>
      <c r="E134" s="254" t="s">
        <v>689</v>
      </c>
      <c r="F134" s="272" t="s">
        <v>425</v>
      </c>
      <c r="G134" s="368" t="s">
        <v>987</v>
      </c>
      <c r="H134" s="427">
        <v>576</v>
      </c>
      <c r="I134" s="371"/>
      <c r="J134" s="369"/>
      <c r="K134" s="369"/>
      <c r="L134" s="371"/>
      <c r="M134" s="371"/>
      <c r="N134" s="427">
        <v>576</v>
      </c>
      <c r="O134" s="345"/>
      <c r="P134" s="427">
        <v>576</v>
      </c>
      <c r="Q134" s="427">
        <v>576</v>
      </c>
      <c r="R134" s="343"/>
      <c r="S134" s="343"/>
      <c r="T134" s="345">
        <f t="shared" si="43"/>
        <v>550</v>
      </c>
      <c r="U134" s="322">
        <v>0</v>
      </c>
      <c r="V134" s="348">
        <v>350</v>
      </c>
      <c r="W134" s="348">
        <v>200</v>
      </c>
      <c r="X134" s="312"/>
    </row>
    <row r="135" spans="1:25" s="239" customFormat="1" ht="18.75">
      <c r="A135" s="341" t="s">
        <v>776</v>
      </c>
      <c r="B135" s="338" t="s">
        <v>500</v>
      </c>
      <c r="C135" s="339"/>
      <c r="D135" s="351"/>
      <c r="E135" s="261"/>
      <c r="F135" s="270"/>
      <c r="G135" s="366"/>
      <c r="H135" s="370">
        <f>H136</f>
        <v>1789</v>
      </c>
      <c r="I135" s="370">
        <f t="shared" ref="I135:M135" si="44">I136</f>
        <v>0</v>
      </c>
      <c r="J135" s="370">
        <f t="shared" si="44"/>
        <v>0</v>
      </c>
      <c r="K135" s="370">
        <f t="shared" si="44"/>
        <v>0</v>
      </c>
      <c r="L135" s="370">
        <f t="shared" si="44"/>
        <v>0</v>
      </c>
      <c r="M135" s="370">
        <f t="shared" si="44"/>
        <v>0</v>
      </c>
      <c r="N135" s="370">
        <f>N136</f>
        <v>1789</v>
      </c>
      <c r="O135" s="350">
        <f t="shared" ref="O135:W135" si="45">O136</f>
        <v>0</v>
      </c>
      <c r="P135" s="370">
        <f>P136</f>
        <v>1789</v>
      </c>
      <c r="Q135" s="370">
        <f>Q136</f>
        <v>1789</v>
      </c>
      <c r="R135" s="344">
        <f t="shared" si="45"/>
        <v>0</v>
      </c>
      <c r="S135" s="344">
        <f t="shared" si="45"/>
        <v>0</v>
      </c>
      <c r="T135" s="347">
        <f t="shared" si="45"/>
        <v>1440</v>
      </c>
      <c r="U135" s="349">
        <f t="shared" si="45"/>
        <v>0</v>
      </c>
      <c r="V135" s="350">
        <f t="shared" si="45"/>
        <v>1040</v>
      </c>
      <c r="W135" s="350">
        <f t="shared" si="45"/>
        <v>400</v>
      </c>
      <c r="X135" s="271"/>
      <c r="Y135" s="457"/>
    </row>
    <row r="136" spans="1:25" s="232" customFormat="1" ht="47.25">
      <c r="A136" s="310">
        <v>1</v>
      </c>
      <c r="B136" s="311" t="s">
        <v>698</v>
      </c>
      <c r="C136" s="220" t="s">
        <v>624</v>
      </c>
      <c r="D136" s="342" t="s">
        <v>755</v>
      </c>
      <c r="E136" s="254" t="s">
        <v>705</v>
      </c>
      <c r="F136" s="272" t="s">
        <v>425</v>
      </c>
      <c r="G136" s="368" t="s">
        <v>988</v>
      </c>
      <c r="H136" s="427">
        <v>1789</v>
      </c>
      <c r="I136" s="371"/>
      <c r="J136" s="369"/>
      <c r="K136" s="369"/>
      <c r="L136" s="371"/>
      <c r="M136" s="371"/>
      <c r="N136" s="427">
        <v>1789</v>
      </c>
      <c r="O136" s="345"/>
      <c r="P136" s="427">
        <v>1789</v>
      </c>
      <c r="Q136" s="427">
        <v>1789</v>
      </c>
      <c r="R136" s="343"/>
      <c r="S136" s="343"/>
      <c r="T136" s="345">
        <f>SUM(U136:W136)</f>
        <v>1440</v>
      </c>
      <c r="U136" s="322">
        <v>0</v>
      </c>
      <c r="V136" s="348">
        <f>260+780</f>
        <v>1040</v>
      </c>
      <c r="W136" s="348">
        <v>400</v>
      </c>
      <c r="X136" s="312"/>
    </row>
  </sheetData>
  <mergeCells count="34">
    <mergeCell ref="X7:X11"/>
    <mergeCell ref="G8:G11"/>
    <mergeCell ref="H8:I8"/>
    <mergeCell ref="H9:H11"/>
    <mergeCell ref="I9:I11"/>
    <mergeCell ref="J9:J11"/>
    <mergeCell ref="K9:M9"/>
    <mergeCell ref="U10:W10"/>
    <mergeCell ref="N9:N11"/>
    <mergeCell ref="O9:O11"/>
    <mergeCell ref="P9:P11"/>
    <mergeCell ref="Q9:S9"/>
    <mergeCell ref="T9:W9"/>
    <mergeCell ref="K10:K11"/>
    <mergeCell ref="L10:M10"/>
    <mergeCell ref="Q10:Q11"/>
    <mergeCell ref="R10:S10"/>
    <mergeCell ref="T10:T11"/>
    <mergeCell ref="F7:F11"/>
    <mergeCell ref="G7:I7"/>
    <mergeCell ref="J7:M8"/>
    <mergeCell ref="N7:O8"/>
    <mergeCell ref="P7:S8"/>
    <mergeCell ref="T7:W8"/>
    <mergeCell ref="A4:X4"/>
    <mergeCell ref="A5:X5"/>
    <mergeCell ref="A2:X2"/>
    <mergeCell ref="A3:X3"/>
    <mergeCell ref="A1:X1"/>
    <mergeCell ref="E7:E11"/>
    <mergeCell ref="A7:A11"/>
    <mergeCell ref="B7:B11"/>
    <mergeCell ref="D7:D11"/>
    <mergeCell ref="C7:C11"/>
  </mergeCells>
  <pageMargins left="0.35" right="0.35" top="0.5" bottom="0.44" header="0.3" footer="0.2"/>
  <pageSetup paperSize="9" scale="61" fitToHeight="0" orientation="landscape" r:id="rId1"/>
  <headerFooter>
    <oddHeade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topLeftCell="A13" zoomScale="80" zoomScaleNormal="80" workbookViewId="0">
      <selection activeCell="A6" sqref="A6"/>
    </sheetView>
  </sheetViews>
  <sheetFormatPr defaultRowHeight="15"/>
  <cols>
    <col min="1" max="1" width="5" customWidth="1"/>
    <col min="2" max="2" width="26.5703125" customWidth="1"/>
    <col min="3" max="3" width="9.140625" customWidth="1"/>
    <col min="4" max="4" width="32.5703125" customWidth="1"/>
    <col min="7" max="7" width="16.28515625" customWidth="1"/>
    <col min="8" max="8" width="11.42578125" customWidth="1"/>
    <col min="9" max="9" width="11.28515625" customWidth="1"/>
    <col min="10" max="11" width="0" hidden="1" customWidth="1"/>
    <col min="12" max="12" width="10" hidden="1" customWidth="1"/>
    <col min="13" max="13" width="10.140625" hidden="1" customWidth="1"/>
    <col min="14" max="15" width="11" style="295" customWidth="1"/>
    <col min="16" max="16" width="11.140625" customWidth="1"/>
    <col min="17" max="17" width="10.42578125" customWidth="1"/>
    <col min="18" max="18" width="11" hidden="1" customWidth="1"/>
    <col min="19" max="19" width="0" hidden="1" customWidth="1"/>
    <col min="20" max="20" width="10.28515625" customWidth="1"/>
    <col min="22" max="22" width="10.42578125" customWidth="1"/>
    <col min="23" max="23" width="12.5703125" customWidth="1"/>
    <col min="24" max="24" width="10" customWidth="1"/>
  </cols>
  <sheetData>
    <row r="1" spans="1:24" s="260" customFormat="1" ht="20.25">
      <c r="A1" s="495" t="s">
        <v>1033</v>
      </c>
      <c r="B1" s="495"/>
      <c r="C1" s="495"/>
      <c r="D1" s="495"/>
      <c r="E1" s="495"/>
      <c r="F1" s="495"/>
      <c r="G1" s="495"/>
      <c r="H1" s="495"/>
      <c r="I1" s="495"/>
      <c r="J1" s="495"/>
      <c r="K1" s="495"/>
      <c r="L1" s="495"/>
      <c r="M1" s="495"/>
      <c r="N1" s="495"/>
      <c r="O1" s="495"/>
      <c r="P1" s="495"/>
      <c r="Q1" s="495"/>
      <c r="R1" s="495"/>
      <c r="S1" s="495"/>
      <c r="T1" s="495"/>
      <c r="U1" s="495"/>
      <c r="V1" s="495"/>
      <c r="W1" s="495"/>
      <c r="X1" s="495"/>
    </row>
    <row r="2" spans="1:24" s="232" customFormat="1" ht="18.75">
      <c r="A2" s="491" t="s">
        <v>1034</v>
      </c>
      <c r="B2" s="491"/>
      <c r="C2" s="491"/>
      <c r="D2" s="491"/>
      <c r="E2" s="491"/>
      <c r="F2" s="491"/>
      <c r="G2" s="491"/>
      <c r="H2" s="491"/>
      <c r="I2" s="491"/>
      <c r="J2" s="491"/>
      <c r="K2" s="491"/>
      <c r="L2" s="491"/>
      <c r="M2" s="491"/>
      <c r="N2" s="491"/>
      <c r="O2" s="491"/>
      <c r="P2" s="491"/>
      <c r="Q2" s="491"/>
      <c r="R2" s="491"/>
      <c r="S2" s="491"/>
      <c r="T2" s="491"/>
      <c r="U2" s="491"/>
      <c r="V2" s="491"/>
      <c r="W2" s="491"/>
      <c r="X2" s="491"/>
    </row>
    <row r="3" spans="1:24" s="232" customFormat="1" ht="18.75">
      <c r="A3" s="491" t="s">
        <v>389</v>
      </c>
      <c r="B3" s="491"/>
      <c r="C3" s="491"/>
      <c r="D3" s="491"/>
      <c r="E3" s="491"/>
      <c r="F3" s="491"/>
      <c r="G3" s="491"/>
      <c r="H3" s="491"/>
      <c r="I3" s="491"/>
      <c r="J3" s="491"/>
      <c r="K3" s="491"/>
      <c r="L3" s="491"/>
      <c r="M3" s="491"/>
      <c r="N3" s="491"/>
      <c r="O3" s="491"/>
      <c r="P3" s="491"/>
      <c r="Q3" s="491"/>
      <c r="R3" s="491"/>
      <c r="S3" s="491"/>
      <c r="T3" s="491"/>
      <c r="U3" s="491"/>
      <c r="V3" s="491"/>
      <c r="W3" s="491"/>
      <c r="X3" s="491"/>
    </row>
    <row r="4" spans="1:24" s="232" customFormat="1" ht="18.75">
      <c r="A4" s="490" t="str">
        <f>'Tổng hợp'!A3:U3</f>
        <v>(Kèm theo Tờ trình số             /TTr-UBND ngày           /12/2024 của UBND huyện Châu Thành)</v>
      </c>
      <c r="B4" s="490"/>
      <c r="C4" s="490"/>
      <c r="D4" s="490"/>
      <c r="E4" s="490"/>
      <c r="F4" s="490"/>
      <c r="G4" s="490"/>
      <c r="H4" s="490"/>
      <c r="I4" s="490"/>
      <c r="J4" s="490"/>
      <c r="K4" s="490"/>
      <c r="L4" s="490"/>
      <c r="M4" s="490"/>
      <c r="N4" s="490"/>
      <c r="O4" s="490"/>
      <c r="P4" s="490"/>
      <c r="Q4" s="490"/>
      <c r="R4" s="490"/>
      <c r="S4" s="490"/>
      <c r="T4" s="490"/>
      <c r="U4" s="490"/>
      <c r="V4" s="490"/>
      <c r="W4" s="490"/>
      <c r="X4" s="490"/>
    </row>
    <row r="5" spans="1:24" s="232" customFormat="1" ht="18.75" hidden="1">
      <c r="A5" s="490" t="s">
        <v>442</v>
      </c>
      <c r="B5" s="490"/>
      <c r="C5" s="490"/>
      <c r="D5" s="490"/>
      <c r="E5" s="490"/>
      <c r="F5" s="490"/>
      <c r="G5" s="490"/>
      <c r="H5" s="490"/>
      <c r="I5" s="490"/>
      <c r="J5" s="490"/>
      <c r="K5" s="490"/>
      <c r="L5" s="490"/>
      <c r="M5" s="490"/>
      <c r="N5" s="490"/>
      <c r="O5" s="490"/>
      <c r="P5" s="490"/>
      <c r="Q5" s="490"/>
      <c r="R5" s="490"/>
      <c r="S5" s="490"/>
      <c r="T5" s="490"/>
      <c r="U5" s="490"/>
      <c r="V5" s="490"/>
      <c r="W5" s="490"/>
      <c r="X5" s="490"/>
    </row>
    <row r="6" spans="1:24" s="234" customFormat="1" ht="23.25">
      <c r="B6" s="264"/>
      <c r="C6" s="264"/>
      <c r="D6" s="264"/>
      <c r="E6" s="264"/>
      <c r="F6" s="264"/>
      <c r="G6" s="264"/>
      <c r="H6" s="264"/>
      <c r="I6" s="264"/>
      <c r="J6" s="264"/>
      <c r="K6" s="264"/>
      <c r="L6" s="264"/>
      <c r="M6" s="264"/>
      <c r="N6" s="293"/>
      <c r="O6" s="293"/>
      <c r="P6" s="264"/>
      <c r="Q6" s="264"/>
      <c r="R6" s="264"/>
      <c r="S6" s="264"/>
      <c r="T6" s="264"/>
      <c r="U6" s="264"/>
      <c r="V6" s="305" t="s">
        <v>3</v>
      </c>
      <c r="W6" s="264"/>
      <c r="X6" s="264"/>
    </row>
    <row r="7" spans="1:24" s="235" customFormat="1" ht="18.75" customHeight="1">
      <c r="A7" s="481" t="s">
        <v>22</v>
      </c>
      <c r="B7" s="481" t="s">
        <v>23</v>
      </c>
      <c r="C7" s="489" t="s">
        <v>391</v>
      </c>
      <c r="D7" s="481" t="s">
        <v>25</v>
      </c>
      <c r="E7" s="481" t="s">
        <v>24</v>
      </c>
      <c r="F7" s="481" t="s">
        <v>26</v>
      </c>
      <c r="G7" s="481" t="s">
        <v>122</v>
      </c>
      <c r="H7" s="481"/>
      <c r="I7" s="481"/>
      <c r="J7" s="481" t="s">
        <v>351</v>
      </c>
      <c r="K7" s="481"/>
      <c r="L7" s="481"/>
      <c r="M7" s="481"/>
      <c r="N7" s="494" t="s">
        <v>555</v>
      </c>
      <c r="O7" s="494"/>
      <c r="P7" s="481" t="s">
        <v>557</v>
      </c>
      <c r="Q7" s="481"/>
      <c r="R7" s="481"/>
      <c r="S7" s="481"/>
      <c r="T7" s="481" t="s">
        <v>558</v>
      </c>
      <c r="U7" s="481"/>
      <c r="V7" s="481"/>
      <c r="W7" s="481"/>
      <c r="X7" s="481" t="s">
        <v>7</v>
      </c>
    </row>
    <row r="8" spans="1:24" s="235" customFormat="1" ht="45.75" customHeight="1">
      <c r="A8" s="481"/>
      <c r="B8" s="481"/>
      <c r="C8" s="489"/>
      <c r="D8" s="481"/>
      <c r="E8" s="481"/>
      <c r="F8" s="481"/>
      <c r="G8" s="481" t="s">
        <v>31</v>
      </c>
      <c r="H8" s="481" t="s">
        <v>32</v>
      </c>
      <c r="I8" s="481"/>
      <c r="J8" s="481"/>
      <c r="K8" s="481"/>
      <c r="L8" s="481"/>
      <c r="M8" s="481"/>
      <c r="N8" s="494"/>
      <c r="O8" s="494"/>
      <c r="P8" s="481"/>
      <c r="Q8" s="481"/>
      <c r="R8" s="481"/>
      <c r="S8" s="481"/>
      <c r="T8" s="481"/>
      <c r="U8" s="481"/>
      <c r="V8" s="481"/>
      <c r="W8" s="481"/>
      <c r="X8" s="481"/>
    </row>
    <row r="9" spans="1:24" s="235" customFormat="1" ht="18.75">
      <c r="A9" s="481"/>
      <c r="B9" s="481"/>
      <c r="C9" s="489"/>
      <c r="D9" s="481"/>
      <c r="E9" s="481"/>
      <c r="F9" s="481"/>
      <c r="G9" s="481"/>
      <c r="H9" s="481" t="s">
        <v>36</v>
      </c>
      <c r="I9" s="481" t="s">
        <v>292</v>
      </c>
      <c r="J9" s="481" t="s">
        <v>36</v>
      </c>
      <c r="K9" s="481" t="s">
        <v>292</v>
      </c>
      <c r="L9" s="481"/>
      <c r="M9" s="481"/>
      <c r="N9" s="494" t="s">
        <v>9</v>
      </c>
      <c r="O9" s="494" t="s">
        <v>292</v>
      </c>
      <c r="P9" s="481" t="s">
        <v>36</v>
      </c>
      <c r="Q9" s="481" t="s">
        <v>292</v>
      </c>
      <c r="R9" s="481"/>
      <c r="S9" s="481"/>
      <c r="T9" s="481" t="s">
        <v>292</v>
      </c>
      <c r="U9" s="481"/>
      <c r="V9" s="481"/>
      <c r="W9" s="481"/>
      <c r="X9" s="481"/>
    </row>
    <row r="10" spans="1:24" s="235" customFormat="1" ht="18.75">
      <c r="A10" s="481"/>
      <c r="B10" s="481"/>
      <c r="C10" s="489"/>
      <c r="D10" s="481"/>
      <c r="E10" s="481"/>
      <c r="F10" s="481"/>
      <c r="G10" s="481"/>
      <c r="H10" s="481"/>
      <c r="I10" s="482"/>
      <c r="J10" s="481"/>
      <c r="K10" s="481" t="s">
        <v>9</v>
      </c>
      <c r="L10" s="488" t="s">
        <v>14</v>
      </c>
      <c r="M10" s="488"/>
      <c r="N10" s="494"/>
      <c r="O10" s="494"/>
      <c r="P10" s="481"/>
      <c r="Q10" s="481" t="s">
        <v>9</v>
      </c>
      <c r="R10" s="488" t="s">
        <v>14</v>
      </c>
      <c r="S10" s="488"/>
      <c r="T10" s="481" t="s">
        <v>9</v>
      </c>
      <c r="U10" s="488" t="s">
        <v>14</v>
      </c>
      <c r="V10" s="488"/>
      <c r="W10" s="488"/>
      <c r="X10" s="481"/>
    </row>
    <row r="11" spans="1:24" s="235" customFormat="1" ht="131.25" customHeight="1">
      <c r="A11" s="481"/>
      <c r="B11" s="481"/>
      <c r="C11" s="489"/>
      <c r="D11" s="481"/>
      <c r="E11" s="481"/>
      <c r="F11" s="481"/>
      <c r="G11" s="481"/>
      <c r="H11" s="481"/>
      <c r="I11" s="482"/>
      <c r="J11" s="481"/>
      <c r="K11" s="481"/>
      <c r="L11" s="230" t="s">
        <v>38</v>
      </c>
      <c r="M11" s="230" t="s">
        <v>290</v>
      </c>
      <c r="N11" s="494"/>
      <c r="O11" s="494"/>
      <c r="P11" s="481"/>
      <c r="Q11" s="481"/>
      <c r="R11" s="230" t="s">
        <v>38</v>
      </c>
      <c r="S11" s="230" t="s">
        <v>290</v>
      </c>
      <c r="T11" s="481"/>
      <c r="U11" s="230" t="s">
        <v>77</v>
      </c>
      <c r="V11" s="230" t="s">
        <v>349</v>
      </c>
      <c r="W11" s="230" t="s">
        <v>350</v>
      </c>
      <c r="X11" s="481"/>
    </row>
    <row r="12" spans="1:24" s="238" customFormat="1" ht="18.75" hidden="1">
      <c r="A12" s="237">
        <v>1</v>
      </c>
      <c r="B12" s="237">
        <v>2</v>
      </c>
      <c r="C12" s="237">
        <v>3</v>
      </c>
      <c r="D12" s="237">
        <v>5</v>
      </c>
      <c r="E12" s="237">
        <v>4</v>
      </c>
      <c r="F12" s="237">
        <v>6</v>
      </c>
      <c r="G12" s="237">
        <v>7</v>
      </c>
      <c r="H12" s="237">
        <v>8</v>
      </c>
      <c r="I12" s="237">
        <v>9</v>
      </c>
      <c r="J12" s="237">
        <v>10</v>
      </c>
      <c r="K12" s="237">
        <v>11</v>
      </c>
      <c r="L12" s="237">
        <v>12</v>
      </c>
      <c r="M12" s="237">
        <v>13</v>
      </c>
      <c r="N12" s="294">
        <v>14</v>
      </c>
      <c r="O12" s="294">
        <v>15</v>
      </c>
      <c r="P12" s="237">
        <v>16</v>
      </c>
      <c r="Q12" s="237">
        <v>17</v>
      </c>
      <c r="R12" s="237">
        <v>18</v>
      </c>
      <c r="S12" s="237">
        <v>19</v>
      </c>
      <c r="T12" s="237">
        <v>20</v>
      </c>
      <c r="U12" s="237">
        <v>21</v>
      </c>
      <c r="V12" s="237">
        <v>22</v>
      </c>
      <c r="W12" s="237">
        <v>23</v>
      </c>
      <c r="X12" s="237">
        <v>24</v>
      </c>
    </row>
    <row r="13" spans="1:24" s="241" customFormat="1" ht="16.5">
      <c r="A13" s="306"/>
      <c r="B13" s="229" t="s">
        <v>392</v>
      </c>
      <c r="C13" s="307"/>
      <c r="D13" s="270"/>
      <c r="E13" s="270"/>
      <c r="F13" s="270"/>
      <c r="G13" s="270"/>
      <c r="H13" s="271">
        <f t="shared" ref="H13:W13" si="0">H14+H18</f>
        <v>69309</v>
      </c>
      <c r="I13" s="271">
        <f t="shared" si="0"/>
        <v>69309</v>
      </c>
      <c r="J13" s="271">
        <f t="shared" si="0"/>
        <v>0</v>
      </c>
      <c r="K13" s="271">
        <f t="shared" si="0"/>
        <v>0</v>
      </c>
      <c r="L13" s="271">
        <f t="shared" si="0"/>
        <v>0</v>
      </c>
      <c r="M13" s="271">
        <f t="shared" si="0"/>
        <v>0</v>
      </c>
      <c r="N13" s="271">
        <f t="shared" si="0"/>
        <v>48739.14</v>
      </c>
      <c r="O13" s="271">
        <f t="shared" si="0"/>
        <v>48739.14</v>
      </c>
      <c r="P13" s="271">
        <f t="shared" si="0"/>
        <v>7527</v>
      </c>
      <c r="Q13" s="271">
        <f t="shared" si="0"/>
        <v>7527</v>
      </c>
      <c r="R13" s="271">
        <f t="shared" si="0"/>
        <v>0</v>
      </c>
      <c r="S13" s="271">
        <f t="shared" si="0"/>
        <v>0</v>
      </c>
      <c r="T13" s="271">
        <f t="shared" si="0"/>
        <v>7527</v>
      </c>
      <c r="U13" s="271">
        <f t="shared" si="0"/>
        <v>0</v>
      </c>
      <c r="V13" s="271">
        <f t="shared" si="0"/>
        <v>0</v>
      </c>
      <c r="W13" s="271">
        <f t="shared" si="0"/>
        <v>7527</v>
      </c>
      <c r="X13" s="271"/>
    </row>
    <row r="14" spans="1:24" s="243" customFormat="1" ht="31.5">
      <c r="A14" s="268" t="s">
        <v>40</v>
      </c>
      <c r="B14" s="269" t="s">
        <v>553</v>
      </c>
      <c r="C14" s="308"/>
      <c r="D14" s="272"/>
      <c r="E14" s="272"/>
      <c r="F14" s="272"/>
      <c r="G14" s="272"/>
      <c r="H14" s="271">
        <f>SUM(H15:H17)</f>
        <v>69309</v>
      </c>
      <c r="I14" s="271">
        <f t="shared" ref="I14:W14" si="1">SUM(I15:I17)</f>
        <v>69309</v>
      </c>
      <c r="J14" s="271">
        <f t="shared" si="1"/>
        <v>0</v>
      </c>
      <c r="K14" s="271">
        <f t="shared" si="1"/>
        <v>0</v>
      </c>
      <c r="L14" s="271">
        <f t="shared" si="1"/>
        <v>0</v>
      </c>
      <c r="M14" s="271">
        <f t="shared" si="1"/>
        <v>0</v>
      </c>
      <c r="N14" s="271">
        <f t="shared" si="1"/>
        <v>48739.14</v>
      </c>
      <c r="O14" s="271">
        <f t="shared" si="1"/>
        <v>48739.14</v>
      </c>
      <c r="P14" s="271">
        <f t="shared" si="1"/>
        <v>7527</v>
      </c>
      <c r="Q14" s="271">
        <f t="shared" si="1"/>
        <v>7527</v>
      </c>
      <c r="R14" s="271">
        <f t="shared" si="1"/>
        <v>0</v>
      </c>
      <c r="S14" s="271">
        <f t="shared" si="1"/>
        <v>0</v>
      </c>
      <c r="T14" s="271">
        <f t="shared" si="1"/>
        <v>7527</v>
      </c>
      <c r="U14" s="271">
        <f t="shared" si="1"/>
        <v>0</v>
      </c>
      <c r="V14" s="271">
        <f t="shared" si="1"/>
        <v>0</v>
      </c>
      <c r="W14" s="271">
        <f t="shared" si="1"/>
        <v>7527</v>
      </c>
      <c r="X14" s="309"/>
    </row>
    <row r="15" spans="1:24" s="13" customFormat="1" ht="47.25">
      <c r="A15" s="430">
        <v>1</v>
      </c>
      <c r="B15" s="327" t="s">
        <v>444</v>
      </c>
      <c r="C15" s="402" t="s">
        <v>624</v>
      </c>
      <c r="D15" s="431" t="s">
        <v>446</v>
      </c>
      <c r="E15" s="375" t="s">
        <v>445</v>
      </c>
      <c r="F15" s="375" t="s">
        <v>365</v>
      </c>
      <c r="G15" s="402" t="s">
        <v>607</v>
      </c>
      <c r="H15" s="407">
        <v>20058</v>
      </c>
      <c r="I15" s="407">
        <v>20058</v>
      </c>
      <c r="J15" s="436"/>
      <c r="K15" s="436"/>
      <c r="L15" s="407"/>
      <c r="M15" s="407"/>
      <c r="N15" s="407">
        <v>18700</v>
      </c>
      <c r="O15" s="407">
        <v>18700</v>
      </c>
      <c r="P15" s="399">
        <v>690</v>
      </c>
      <c r="Q15" s="399">
        <v>690</v>
      </c>
      <c r="R15" s="437"/>
      <c r="S15" s="437"/>
      <c r="T15" s="407">
        <f>SUM(U15:W15)</f>
        <v>690</v>
      </c>
      <c r="U15" s="437"/>
      <c r="V15" s="438"/>
      <c r="W15" s="399">
        <v>690</v>
      </c>
      <c r="X15" s="364"/>
    </row>
    <row r="16" spans="1:24" s="13" customFormat="1" ht="47.25">
      <c r="A16" s="430">
        <v>2</v>
      </c>
      <c r="B16" s="327" t="s">
        <v>1015</v>
      </c>
      <c r="C16" s="402" t="s">
        <v>624</v>
      </c>
      <c r="D16" s="431" t="s">
        <v>1016</v>
      </c>
      <c r="E16" s="375" t="s">
        <v>1017</v>
      </c>
      <c r="F16" s="375" t="s">
        <v>365</v>
      </c>
      <c r="G16" s="402" t="s">
        <v>1018</v>
      </c>
      <c r="H16" s="407">
        <v>11377</v>
      </c>
      <c r="I16" s="407">
        <v>11377</v>
      </c>
      <c r="J16" s="436"/>
      <c r="K16" s="436"/>
      <c r="L16" s="407"/>
      <c r="M16" s="407"/>
      <c r="N16" s="407">
        <v>9560</v>
      </c>
      <c r="O16" s="407">
        <f>10000-440</f>
        <v>9560</v>
      </c>
      <c r="P16" s="399">
        <v>10</v>
      </c>
      <c r="Q16" s="399">
        <v>10</v>
      </c>
      <c r="R16" s="437"/>
      <c r="S16" s="437"/>
      <c r="T16" s="407">
        <f>SUM(U16:W16)</f>
        <v>10</v>
      </c>
      <c r="U16" s="437"/>
      <c r="V16" s="438"/>
      <c r="W16" s="399">
        <v>10</v>
      </c>
      <c r="X16" s="364"/>
    </row>
    <row r="17" spans="1:24" s="13" customFormat="1" ht="94.5">
      <c r="A17" s="430">
        <v>3</v>
      </c>
      <c r="B17" s="327" t="s">
        <v>495</v>
      </c>
      <c r="C17" s="402" t="s">
        <v>624</v>
      </c>
      <c r="D17" s="431" t="s">
        <v>497</v>
      </c>
      <c r="E17" s="375" t="s">
        <v>496</v>
      </c>
      <c r="F17" s="439" t="s">
        <v>491</v>
      </c>
      <c r="G17" s="402" t="s">
        <v>777</v>
      </c>
      <c r="H17" s="440">
        <v>37874</v>
      </c>
      <c r="I17" s="440">
        <v>37874</v>
      </c>
      <c r="J17" s="436"/>
      <c r="K17" s="436"/>
      <c r="L17" s="407"/>
      <c r="M17" s="407"/>
      <c r="N17" s="407">
        <v>20479.14</v>
      </c>
      <c r="O17" s="407">
        <v>20479.14</v>
      </c>
      <c r="P17" s="407">
        <v>6827</v>
      </c>
      <c r="Q17" s="407">
        <v>6827</v>
      </c>
      <c r="R17" s="437"/>
      <c r="S17" s="437"/>
      <c r="T17" s="407">
        <f>SUM(U17:W17)</f>
        <v>6827</v>
      </c>
      <c r="U17" s="437"/>
      <c r="V17" s="438"/>
      <c r="W17" s="407">
        <v>6827</v>
      </c>
      <c r="X17" s="364"/>
    </row>
    <row r="18" spans="1:24" s="243" customFormat="1" ht="31.5">
      <c r="A18" s="268" t="s">
        <v>53</v>
      </c>
      <c r="B18" s="269" t="s">
        <v>556</v>
      </c>
      <c r="C18" s="308"/>
      <c r="D18" s="272"/>
      <c r="E18" s="272"/>
      <c r="F18" s="272"/>
      <c r="G18" s="313"/>
      <c r="H18" s="271">
        <f t="shared" ref="H18:W18" si="2">+SUM(H19:H19)</f>
        <v>0</v>
      </c>
      <c r="I18" s="271">
        <f t="shared" si="2"/>
        <v>0</v>
      </c>
      <c r="J18" s="271">
        <f t="shared" si="2"/>
        <v>0</v>
      </c>
      <c r="K18" s="271">
        <f t="shared" si="2"/>
        <v>0</v>
      </c>
      <c r="L18" s="271">
        <f t="shared" si="2"/>
        <v>0</v>
      </c>
      <c r="M18" s="271">
        <f t="shared" si="2"/>
        <v>0</v>
      </c>
      <c r="N18" s="314">
        <f t="shared" si="2"/>
        <v>0</v>
      </c>
      <c r="O18" s="314">
        <f t="shared" si="2"/>
        <v>0</v>
      </c>
      <c r="P18" s="271">
        <f t="shared" si="2"/>
        <v>0</v>
      </c>
      <c r="Q18" s="271">
        <f t="shared" si="2"/>
        <v>0</v>
      </c>
      <c r="R18" s="271">
        <f t="shared" si="2"/>
        <v>0</v>
      </c>
      <c r="S18" s="271">
        <f t="shared" si="2"/>
        <v>0</v>
      </c>
      <c r="T18" s="271">
        <f t="shared" si="2"/>
        <v>0</v>
      </c>
      <c r="U18" s="271">
        <f t="shared" si="2"/>
        <v>0</v>
      </c>
      <c r="V18" s="271">
        <f t="shared" si="2"/>
        <v>0</v>
      </c>
      <c r="W18" s="271">
        <f t="shared" si="2"/>
        <v>0</v>
      </c>
      <c r="X18" s="271"/>
    </row>
    <row r="19" spans="1:24" s="232" customFormat="1" ht="18.75">
      <c r="A19" s="310"/>
      <c r="B19" s="311"/>
      <c r="C19" s="220"/>
      <c r="D19" s="254"/>
      <c r="E19" s="272"/>
      <c r="F19" s="304"/>
      <c r="G19" s="299"/>
      <c r="H19" s="258"/>
      <c r="I19" s="258"/>
      <c r="J19" s="273"/>
      <c r="K19" s="273"/>
      <c r="L19" s="258"/>
      <c r="M19" s="258"/>
      <c r="N19" s="258"/>
      <c r="O19" s="258"/>
      <c r="P19" s="258"/>
      <c r="Q19" s="258"/>
      <c r="R19" s="309"/>
      <c r="S19" s="309"/>
      <c r="T19" s="258"/>
      <c r="U19" s="309"/>
      <c r="V19" s="245"/>
      <c r="W19" s="274"/>
      <c r="X19" s="297"/>
    </row>
    <row r="20" spans="1:24" s="232" customFormat="1" ht="18.75">
      <c r="J20" s="251"/>
      <c r="K20" s="251"/>
      <c r="N20" s="251"/>
      <c r="O20" s="251"/>
      <c r="P20" s="251"/>
      <c r="Q20" s="251"/>
      <c r="T20" s="251"/>
      <c r="U20" s="251"/>
      <c r="V20" s="251"/>
      <c r="W20" s="251"/>
    </row>
    <row r="21" spans="1:24" s="232" customFormat="1" ht="18.75">
      <c r="J21" s="251"/>
      <c r="K21" s="251"/>
      <c r="N21" s="251"/>
      <c r="O21" s="251"/>
      <c r="P21" s="251"/>
      <c r="Q21" s="251"/>
      <c r="T21" s="251"/>
      <c r="U21" s="251"/>
      <c r="V21" s="251"/>
      <c r="W21" s="251"/>
    </row>
    <row r="22" spans="1:24" s="232" customFormat="1" ht="18.75">
      <c r="J22" s="251"/>
      <c r="K22" s="251"/>
      <c r="N22" s="251"/>
      <c r="O22" s="251"/>
      <c r="P22" s="251"/>
      <c r="Q22" s="251"/>
      <c r="T22" s="251"/>
      <c r="U22" s="251"/>
      <c r="V22" s="251"/>
      <c r="W22" s="251"/>
    </row>
    <row r="23" spans="1:24" s="232" customFormat="1" ht="18.75">
      <c r="J23" s="251"/>
      <c r="K23" s="251"/>
      <c r="N23" s="251"/>
      <c r="O23" s="251"/>
      <c r="P23" s="251"/>
      <c r="Q23" s="251"/>
      <c r="T23" s="251"/>
      <c r="U23" s="251"/>
      <c r="V23" s="251"/>
      <c r="W23" s="251"/>
    </row>
    <row r="24" spans="1:24" s="232" customFormat="1" ht="18.75">
      <c r="J24" s="251"/>
      <c r="K24" s="251"/>
      <c r="N24" s="251"/>
      <c r="O24" s="251"/>
      <c r="P24" s="251"/>
      <c r="Q24" s="251"/>
      <c r="T24" s="251"/>
      <c r="U24" s="251"/>
      <c r="V24" s="251"/>
      <c r="W24" s="251"/>
    </row>
    <row r="25" spans="1:24" s="232" customFormat="1" ht="18.75">
      <c r="J25" s="251"/>
      <c r="K25" s="251"/>
      <c r="N25" s="251"/>
      <c r="O25" s="251"/>
      <c r="P25" s="251"/>
      <c r="Q25" s="251"/>
      <c r="T25" s="251"/>
      <c r="U25" s="251"/>
      <c r="V25" s="251"/>
      <c r="W25" s="251"/>
    </row>
    <row r="26" spans="1:24" s="232" customFormat="1" ht="18.75">
      <c r="J26" s="251"/>
      <c r="K26" s="251"/>
      <c r="N26" s="251"/>
      <c r="O26" s="251"/>
      <c r="P26" s="251"/>
      <c r="Q26" s="251"/>
      <c r="T26" s="251"/>
      <c r="U26" s="251"/>
      <c r="V26" s="251"/>
      <c r="W26" s="251"/>
    </row>
    <row r="27" spans="1:24" s="232" customFormat="1" ht="18.75">
      <c r="J27" s="251"/>
      <c r="K27" s="251"/>
      <c r="N27" s="251"/>
      <c r="O27" s="251"/>
      <c r="P27" s="251"/>
      <c r="Q27" s="251"/>
      <c r="T27" s="251"/>
      <c r="U27" s="251"/>
      <c r="V27" s="251"/>
      <c r="W27" s="251"/>
    </row>
    <row r="28" spans="1:24" s="232" customFormat="1" ht="18.75">
      <c r="J28" s="251"/>
      <c r="K28" s="251"/>
      <c r="N28" s="251"/>
      <c r="O28" s="251"/>
      <c r="P28" s="251"/>
      <c r="Q28" s="251"/>
      <c r="T28" s="251"/>
      <c r="U28" s="251"/>
      <c r="V28" s="251"/>
      <c r="W28" s="251"/>
    </row>
    <row r="29" spans="1:24" s="232" customFormat="1" ht="18.75">
      <c r="J29" s="251"/>
      <c r="K29" s="251"/>
      <c r="N29" s="251"/>
      <c r="O29" s="251"/>
      <c r="P29" s="251"/>
      <c r="Q29" s="251"/>
      <c r="T29" s="251"/>
      <c r="U29" s="251"/>
      <c r="V29" s="251"/>
      <c r="W29" s="251"/>
    </row>
    <row r="30" spans="1:24" s="232" customFormat="1" ht="18.75">
      <c r="J30" s="251"/>
      <c r="K30" s="251"/>
      <c r="N30" s="251"/>
      <c r="O30" s="251"/>
      <c r="P30" s="251"/>
      <c r="Q30" s="251"/>
      <c r="T30" s="251"/>
      <c r="U30" s="251"/>
      <c r="V30" s="251"/>
      <c r="W30" s="251"/>
    </row>
    <row r="31" spans="1:24" s="232" customFormat="1" ht="18.75">
      <c r="J31" s="251"/>
      <c r="K31" s="251"/>
      <c r="N31" s="251"/>
      <c r="O31" s="251"/>
      <c r="P31" s="251"/>
      <c r="Q31" s="251"/>
      <c r="T31" s="251"/>
      <c r="U31" s="251"/>
      <c r="V31" s="251"/>
      <c r="W31" s="251"/>
    </row>
    <row r="32" spans="1:24" s="232" customFormat="1" ht="18.75">
      <c r="J32" s="251"/>
      <c r="K32" s="251"/>
      <c r="N32" s="251"/>
      <c r="O32" s="251"/>
      <c r="P32" s="251"/>
      <c r="Q32" s="251"/>
      <c r="T32" s="251"/>
      <c r="U32" s="251"/>
      <c r="V32" s="251"/>
      <c r="W32" s="251"/>
    </row>
    <row r="33" spans="10:23" s="232" customFormat="1" ht="18.75">
      <c r="J33" s="251"/>
      <c r="K33" s="251"/>
      <c r="N33" s="251"/>
      <c r="O33" s="251"/>
      <c r="P33" s="251"/>
      <c r="Q33" s="251"/>
      <c r="T33" s="251"/>
      <c r="U33" s="251"/>
      <c r="V33" s="251"/>
      <c r="W33" s="251"/>
    </row>
    <row r="34" spans="10:23" s="232" customFormat="1" ht="18.75">
      <c r="J34" s="251"/>
      <c r="K34" s="251"/>
      <c r="N34" s="251"/>
      <c r="O34" s="251"/>
      <c r="P34" s="251"/>
      <c r="Q34" s="251"/>
      <c r="T34" s="251"/>
      <c r="U34" s="251"/>
      <c r="V34" s="251"/>
      <c r="W34" s="251"/>
    </row>
    <row r="35" spans="10:23" s="232" customFormat="1" ht="18.75">
      <c r="J35" s="251"/>
      <c r="K35" s="251"/>
      <c r="N35" s="251"/>
      <c r="O35" s="251"/>
      <c r="P35" s="251"/>
      <c r="Q35" s="251"/>
      <c r="T35" s="251"/>
      <c r="U35" s="251"/>
      <c r="V35" s="251"/>
      <c r="W35" s="251"/>
    </row>
    <row r="36" spans="10:23" s="232" customFormat="1" ht="18.75">
      <c r="J36" s="251"/>
      <c r="K36" s="251"/>
      <c r="N36" s="251"/>
      <c r="O36" s="251"/>
      <c r="P36" s="251"/>
      <c r="Q36" s="251"/>
      <c r="T36" s="251"/>
      <c r="U36" s="251"/>
      <c r="V36" s="251"/>
      <c r="W36" s="251"/>
    </row>
    <row r="37" spans="10:23" s="232" customFormat="1" ht="18.75">
      <c r="J37" s="251"/>
      <c r="K37" s="251"/>
      <c r="N37" s="251"/>
      <c r="O37" s="251"/>
      <c r="P37" s="251"/>
      <c r="Q37" s="251"/>
      <c r="T37" s="251"/>
      <c r="U37" s="251"/>
      <c r="V37" s="251"/>
      <c r="W37" s="251"/>
    </row>
    <row r="38" spans="10:23" s="232" customFormat="1" ht="18.75">
      <c r="J38" s="251"/>
      <c r="K38" s="251"/>
      <c r="N38" s="251"/>
      <c r="O38" s="251"/>
      <c r="P38" s="251"/>
      <c r="Q38" s="251"/>
      <c r="T38" s="251"/>
      <c r="U38" s="251"/>
      <c r="V38" s="251"/>
      <c r="W38" s="251"/>
    </row>
    <row r="39" spans="10:23" s="232" customFormat="1" ht="18.75">
      <c r="J39" s="251"/>
      <c r="K39" s="251"/>
      <c r="N39" s="251"/>
      <c r="O39" s="251"/>
      <c r="P39" s="251"/>
      <c r="Q39" s="251"/>
      <c r="T39" s="251"/>
      <c r="U39" s="251"/>
      <c r="V39" s="251"/>
      <c r="W39" s="251"/>
    </row>
    <row r="40" spans="10:23" s="232" customFormat="1" ht="18.75">
      <c r="J40" s="251"/>
      <c r="K40" s="251"/>
      <c r="N40" s="251"/>
      <c r="O40" s="251"/>
      <c r="P40" s="251"/>
      <c r="Q40" s="251"/>
      <c r="T40" s="251"/>
      <c r="U40" s="251"/>
      <c r="V40" s="251"/>
      <c r="W40" s="251"/>
    </row>
    <row r="41" spans="10:23" s="232" customFormat="1" ht="18.75">
      <c r="J41" s="251"/>
      <c r="K41" s="251"/>
      <c r="N41" s="251"/>
      <c r="O41" s="251"/>
      <c r="P41" s="251"/>
      <c r="Q41" s="251"/>
      <c r="T41" s="251"/>
      <c r="U41" s="251"/>
      <c r="V41" s="251"/>
      <c r="W41" s="251"/>
    </row>
    <row r="42" spans="10:23" s="232" customFormat="1" ht="18.75">
      <c r="J42" s="251"/>
      <c r="K42" s="251"/>
      <c r="N42" s="251"/>
      <c r="O42" s="251"/>
      <c r="P42" s="251"/>
      <c r="Q42" s="251"/>
      <c r="T42" s="251"/>
      <c r="U42" s="251"/>
      <c r="V42" s="251"/>
      <c r="W42" s="251"/>
    </row>
    <row r="43" spans="10:23" s="232" customFormat="1" ht="18.75">
      <c r="J43" s="251"/>
      <c r="K43" s="251"/>
      <c r="N43" s="251"/>
      <c r="O43" s="251"/>
      <c r="P43" s="251"/>
      <c r="Q43" s="251"/>
      <c r="T43" s="251"/>
      <c r="U43" s="251"/>
      <c r="V43" s="251"/>
      <c r="W43" s="251"/>
    </row>
    <row r="44" spans="10:23" s="232" customFormat="1" ht="18.75">
      <c r="J44" s="251"/>
      <c r="K44" s="251"/>
      <c r="N44" s="251"/>
      <c r="O44" s="251"/>
      <c r="P44" s="251"/>
      <c r="Q44" s="251"/>
      <c r="T44" s="251"/>
      <c r="U44" s="251"/>
      <c r="V44" s="251"/>
      <c r="W44" s="251"/>
    </row>
    <row r="45" spans="10:23" s="232" customFormat="1" ht="18.75">
      <c r="J45" s="251"/>
      <c r="K45" s="251"/>
      <c r="N45" s="251"/>
      <c r="O45" s="251"/>
      <c r="P45" s="251"/>
      <c r="Q45" s="251"/>
      <c r="T45" s="251"/>
      <c r="U45" s="251"/>
      <c r="V45" s="251"/>
      <c r="W45" s="251"/>
    </row>
    <row r="46" spans="10:23" s="232" customFormat="1" ht="18.75">
      <c r="J46" s="251"/>
      <c r="K46" s="251"/>
      <c r="N46" s="251"/>
      <c r="O46" s="251"/>
      <c r="P46" s="251"/>
      <c r="Q46" s="251"/>
      <c r="T46" s="251"/>
      <c r="U46" s="251"/>
      <c r="V46" s="251"/>
      <c r="W46" s="251"/>
    </row>
    <row r="47" spans="10:23" s="232" customFormat="1" ht="18.75">
      <c r="J47" s="251"/>
      <c r="K47" s="251"/>
      <c r="N47" s="251"/>
      <c r="O47" s="251"/>
      <c r="P47" s="251"/>
      <c r="Q47" s="251"/>
      <c r="T47" s="251"/>
      <c r="U47" s="251"/>
      <c r="V47" s="251"/>
      <c r="W47" s="251"/>
    </row>
    <row r="48" spans="10:23" s="232" customFormat="1" ht="18.75">
      <c r="J48" s="251"/>
      <c r="K48" s="251"/>
      <c r="N48" s="251"/>
      <c r="O48" s="251"/>
      <c r="P48" s="251"/>
      <c r="Q48" s="251"/>
      <c r="T48" s="251"/>
      <c r="U48" s="251"/>
      <c r="V48" s="251"/>
      <c r="W48" s="251"/>
    </row>
    <row r="49" spans="10:23" s="232" customFormat="1" ht="18.75">
      <c r="J49" s="251"/>
      <c r="K49" s="251"/>
      <c r="N49" s="251"/>
      <c r="O49" s="251"/>
      <c r="P49" s="251"/>
      <c r="Q49" s="251"/>
      <c r="T49" s="251"/>
      <c r="U49" s="251"/>
      <c r="V49" s="251"/>
      <c r="W49" s="251"/>
    </row>
    <row r="50" spans="10:23" s="232" customFormat="1" ht="18.75">
      <c r="J50" s="251"/>
      <c r="K50" s="251"/>
      <c r="N50" s="251"/>
      <c r="O50" s="251"/>
      <c r="P50" s="251"/>
      <c r="Q50" s="251"/>
      <c r="T50" s="251"/>
      <c r="U50" s="251"/>
      <c r="V50" s="251"/>
      <c r="W50" s="251"/>
    </row>
    <row r="51" spans="10:23" s="232" customFormat="1" ht="18.75">
      <c r="J51" s="251"/>
      <c r="K51" s="251"/>
      <c r="N51" s="251"/>
      <c r="O51" s="251"/>
      <c r="P51" s="251"/>
      <c r="Q51" s="251"/>
      <c r="T51" s="251"/>
      <c r="U51" s="251"/>
      <c r="V51" s="251"/>
      <c r="W51" s="251"/>
    </row>
    <row r="52" spans="10:23" s="232" customFormat="1" ht="18.75">
      <c r="J52" s="251"/>
      <c r="K52" s="251"/>
      <c r="N52" s="251"/>
      <c r="O52" s="251"/>
      <c r="P52" s="251"/>
      <c r="Q52" s="251"/>
      <c r="T52" s="251"/>
      <c r="U52" s="251"/>
      <c r="V52" s="251"/>
      <c r="W52" s="251"/>
    </row>
    <row r="53" spans="10:23" s="232" customFormat="1" ht="18.75">
      <c r="J53" s="251"/>
      <c r="K53" s="251"/>
      <c r="N53" s="251"/>
      <c r="O53" s="251"/>
      <c r="P53" s="251"/>
      <c r="Q53" s="251"/>
      <c r="T53" s="251"/>
      <c r="U53" s="251"/>
      <c r="V53" s="251"/>
      <c r="W53" s="251"/>
    </row>
    <row r="54" spans="10:23" s="232" customFormat="1" ht="18.75">
      <c r="J54" s="251"/>
      <c r="K54" s="251"/>
      <c r="N54" s="251"/>
      <c r="O54" s="251"/>
      <c r="P54" s="251"/>
      <c r="Q54" s="251"/>
      <c r="T54" s="251"/>
      <c r="U54" s="251"/>
      <c r="V54" s="251"/>
      <c r="W54" s="251"/>
    </row>
    <row r="55" spans="10:23" s="232" customFormat="1" ht="18.75">
      <c r="J55" s="251"/>
      <c r="K55" s="251"/>
      <c r="N55" s="251"/>
      <c r="O55" s="251"/>
      <c r="P55" s="251"/>
      <c r="Q55" s="251"/>
      <c r="T55" s="251"/>
      <c r="U55" s="251"/>
      <c r="V55" s="251"/>
      <c r="W55" s="251"/>
    </row>
    <row r="56" spans="10:23" s="232" customFormat="1" ht="18.75">
      <c r="J56" s="251"/>
      <c r="K56" s="251"/>
      <c r="N56" s="251"/>
      <c r="O56" s="251"/>
      <c r="P56" s="251"/>
      <c r="Q56" s="251"/>
      <c r="T56" s="251"/>
      <c r="U56" s="251"/>
      <c r="V56" s="251"/>
      <c r="W56" s="251"/>
    </row>
    <row r="57" spans="10:23" s="232" customFormat="1" ht="18.75">
      <c r="J57" s="251"/>
      <c r="K57" s="251"/>
      <c r="N57" s="251"/>
      <c r="O57" s="251"/>
      <c r="P57" s="251"/>
      <c r="Q57" s="251"/>
      <c r="T57" s="251"/>
      <c r="U57" s="251"/>
      <c r="V57" s="251"/>
      <c r="W57" s="251"/>
    </row>
    <row r="58" spans="10:23" s="232" customFormat="1" ht="18.75">
      <c r="J58" s="251"/>
      <c r="K58" s="251"/>
      <c r="N58" s="251"/>
      <c r="O58" s="251"/>
      <c r="P58" s="251"/>
      <c r="Q58" s="251"/>
      <c r="T58" s="251"/>
      <c r="U58" s="251"/>
      <c r="V58" s="251"/>
      <c r="W58" s="251"/>
    </row>
    <row r="59" spans="10:23" s="232" customFormat="1" ht="18.75">
      <c r="J59" s="251"/>
      <c r="K59" s="251"/>
      <c r="N59" s="251"/>
      <c r="O59" s="251"/>
      <c r="P59" s="251"/>
      <c r="Q59" s="251"/>
      <c r="T59" s="251"/>
      <c r="U59" s="251"/>
      <c r="V59" s="251"/>
      <c r="W59" s="251"/>
    </row>
    <row r="60" spans="10:23" s="232" customFormat="1" ht="18.75">
      <c r="J60" s="251"/>
      <c r="K60" s="251"/>
      <c r="N60" s="251"/>
      <c r="O60" s="251"/>
      <c r="P60" s="251"/>
      <c r="Q60" s="251"/>
      <c r="T60" s="251"/>
      <c r="U60" s="251"/>
      <c r="V60" s="251"/>
      <c r="W60" s="251"/>
    </row>
    <row r="61" spans="10:23" s="232" customFormat="1" ht="18.75">
      <c r="J61" s="251"/>
      <c r="K61" s="251"/>
      <c r="N61" s="251"/>
      <c r="O61" s="251"/>
      <c r="P61" s="251"/>
      <c r="Q61" s="251"/>
      <c r="T61" s="251"/>
      <c r="U61" s="251"/>
      <c r="V61" s="251"/>
      <c r="W61" s="251"/>
    </row>
    <row r="62" spans="10:23" s="232" customFormat="1" ht="18.75">
      <c r="J62" s="251"/>
      <c r="K62" s="251"/>
      <c r="N62" s="251"/>
      <c r="O62" s="251"/>
      <c r="P62" s="251"/>
      <c r="Q62" s="251"/>
      <c r="T62" s="251"/>
      <c r="U62" s="251"/>
      <c r="V62" s="251"/>
      <c r="W62" s="251"/>
    </row>
    <row r="63" spans="10:23" s="232" customFormat="1" ht="18.75">
      <c r="J63" s="251"/>
      <c r="K63" s="251"/>
      <c r="N63" s="251"/>
      <c r="O63" s="251"/>
      <c r="P63" s="251"/>
      <c r="Q63" s="251"/>
      <c r="T63" s="251"/>
      <c r="U63" s="251"/>
      <c r="V63" s="251"/>
      <c r="W63" s="251"/>
    </row>
    <row r="64" spans="10:23" s="232" customFormat="1" ht="18.75">
      <c r="J64" s="251"/>
      <c r="K64" s="251"/>
      <c r="N64" s="251"/>
      <c r="O64" s="251"/>
      <c r="P64" s="251"/>
      <c r="Q64" s="251"/>
      <c r="T64" s="251"/>
      <c r="U64" s="251"/>
      <c r="V64" s="251"/>
      <c r="W64" s="251"/>
    </row>
    <row r="65" spans="10:23" s="232" customFormat="1" ht="18.75">
      <c r="J65" s="251"/>
      <c r="K65" s="251"/>
      <c r="N65" s="251"/>
      <c r="O65" s="251"/>
      <c r="P65" s="251"/>
      <c r="Q65" s="251"/>
      <c r="T65" s="251"/>
      <c r="U65" s="251"/>
      <c r="V65" s="251"/>
      <c r="W65" s="251"/>
    </row>
    <row r="66" spans="10:23" s="232" customFormat="1" ht="18.75">
      <c r="J66" s="251"/>
      <c r="K66" s="251"/>
      <c r="N66" s="251"/>
      <c r="O66" s="251"/>
      <c r="P66" s="251"/>
      <c r="Q66" s="251"/>
      <c r="T66" s="251"/>
      <c r="U66" s="251"/>
      <c r="V66" s="251"/>
      <c r="W66" s="251"/>
    </row>
    <row r="67" spans="10:23" s="232" customFormat="1" ht="18.75">
      <c r="J67" s="251"/>
      <c r="K67" s="251"/>
      <c r="N67" s="251"/>
      <c r="O67" s="251"/>
      <c r="P67" s="251"/>
      <c r="Q67" s="251"/>
      <c r="T67" s="251"/>
      <c r="U67" s="251"/>
      <c r="V67" s="251"/>
      <c r="W67" s="251"/>
    </row>
    <row r="68" spans="10:23" s="232" customFormat="1" ht="18.75">
      <c r="J68" s="251"/>
      <c r="K68" s="251"/>
      <c r="N68" s="251"/>
      <c r="O68" s="251"/>
      <c r="P68" s="251"/>
      <c r="Q68" s="251"/>
      <c r="T68" s="251"/>
      <c r="U68" s="251"/>
      <c r="V68" s="251"/>
      <c r="W68" s="251"/>
    </row>
    <row r="69" spans="10:23" s="232" customFormat="1" ht="18.75">
      <c r="J69" s="251"/>
      <c r="K69" s="251"/>
      <c r="N69" s="251"/>
      <c r="O69" s="251"/>
      <c r="P69" s="251"/>
      <c r="Q69" s="251"/>
      <c r="T69" s="251"/>
      <c r="U69" s="251"/>
      <c r="V69" s="251"/>
      <c r="W69" s="251"/>
    </row>
    <row r="70" spans="10:23" s="232" customFormat="1" ht="18.75">
      <c r="J70" s="251"/>
      <c r="K70" s="251"/>
      <c r="N70" s="251"/>
      <c r="O70" s="251"/>
      <c r="P70" s="251"/>
      <c r="Q70" s="251"/>
      <c r="T70" s="251"/>
      <c r="U70" s="251"/>
      <c r="V70" s="251"/>
      <c r="W70" s="251"/>
    </row>
    <row r="71" spans="10:23" s="232" customFormat="1" ht="18.75">
      <c r="J71" s="251"/>
      <c r="K71" s="251"/>
      <c r="N71" s="251"/>
      <c r="O71" s="251"/>
      <c r="P71" s="251"/>
      <c r="Q71" s="251"/>
      <c r="T71" s="251"/>
      <c r="U71" s="251"/>
      <c r="V71" s="251"/>
      <c r="W71" s="251"/>
    </row>
    <row r="72" spans="10:23" s="232" customFormat="1" ht="18.75">
      <c r="J72" s="251"/>
      <c r="K72" s="251"/>
      <c r="N72" s="251"/>
      <c r="O72" s="251"/>
      <c r="P72" s="251"/>
      <c r="Q72" s="251"/>
      <c r="T72" s="251"/>
      <c r="U72" s="251"/>
      <c r="V72" s="251"/>
      <c r="W72" s="251"/>
    </row>
    <row r="73" spans="10:23" s="232" customFormat="1" ht="18.75">
      <c r="J73" s="251"/>
      <c r="K73" s="251"/>
      <c r="N73" s="251"/>
      <c r="O73" s="251"/>
      <c r="P73" s="251"/>
      <c r="Q73" s="251"/>
      <c r="T73" s="251"/>
      <c r="U73" s="251"/>
      <c r="V73" s="251"/>
      <c r="W73" s="251"/>
    </row>
    <row r="74" spans="10:23" s="232" customFormat="1" ht="18.75">
      <c r="J74" s="251"/>
      <c r="K74" s="251"/>
      <c r="N74" s="251"/>
      <c r="O74" s="251"/>
      <c r="P74" s="251"/>
      <c r="Q74" s="251"/>
      <c r="T74" s="251"/>
      <c r="U74" s="251"/>
      <c r="V74" s="251"/>
      <c r="W74" s="251"/>
    </row>
    <row r="75" spans="10:23" s="232" customFormat="1" ht="18.75">
      <c r="J75" s="251"/>
      <c r="K75" s="251"/>
      <c r="N75" s="251"/>
      <c r="O75" s="251"/>
      <c r="P75" s="251"/>
      <c r="Q75" s="251"/>
      <c r="T75" s="251"/>
      <c r="U75" s="251"/>
      <c r="V75" s="251"/>
      <c r="W75" s="251"/>
    </row>
    <row r="76" spans="10:23" s="232" customFormat="1" ht="18.75">
      <c r="J76" s="251"/>
      <c r="K76" s="251"/>
      <c r="N76" s="251"/>
      <c r="O76" s="251"/>
      <c r="P76" s="251"/>
      <c r="Q76" s="251"/>
      <c r="T76" s="251"/>
      <c r="U76" s="251"/>
      <c r="V76" s="251"/>
      <c r="W76" s="251"/>
    </row>
    <row r="77" spans="10:23" s="232" customFormat="1" ht="18.75">
      <c r="J77" s="251"/>
      <c r="K77" s="251"/>
      <c r="N77" s="251"/>
      <c r="O77" s="251"/>
      <c r="P77" s="251"/>
      <c r="Q77" s="251"/>
      <c r="T77" s="251"/>
      <c r="U77" s="251"/>
      <c r="V77" s="251"/>
      <c r="W77" s="251"/>
    </row>
    <row r="78" spans="10:23" s="232" customFormat="1" ht="18.75">
      <c r="J78" s="251"/>
      <c r="K78" s="251"/>
      <c r="N78" s="251"/>
      <c r="O78" s="251"/>
      <c r="P78" s="251"/>
      <c r="Q78" s="251"/>
      <c r="T78" s="251"/>
      <c r="U78" s="251"/>
      <c r="V78" s="251"/>
      <c r="W78" s="251"/>
    </row>
    <row r="79" spans="10:23" s="232" customFormat="1" ht="18.75">
      <c r="J79" s="251"/>
      <c r="K79" s="251"/>
      <c r="N79" s="251"/>
      <c r="O79" s="251"/>
      <c r="P79" s="251"/>
      <c r="Q79" s="251"/>
      <c r="T79" s="251"/>
      <c r="U79" s="251"/>
      <c r="V79" s="251"/>
      <c r="W79" s="251"/>
    </row>
    <row r="80" spans="10:23" s="232" customFormat="1" ht="18.75">
      <c r="J80" s="251"/>
      <c r="K80" s="251"/>
      <c r="N80" s="251"/>
      <c r="O80" s="251"/>
      <c r="P80" s="251"/>
      <c r="Q80" s="251"/>
      <c r="T80" s="251"/>
      <c r="U80" s="251"/>
      <c r="V80" s="251"/>
      <c r="W80" s="251"/>
    </row>
    <row r="81" spans="10:23" s="232" customFormat="1" ht="18.75">
      <c r="J81" s="251"/>
      <c r="K81" s="251"/>
      <c r="N81" s="251"/>
      <c r="O81" s="251"/>
      <c r="P81" s="251"/>
      <c r="Q81" s="251"/>
      <c r="T81" s="251"/>
      <c r="U81" s="251"/>
      <c r="V81" s="251"/>
      <c r="W81" s="251"/>
    </row>
    <row r="82" spans="10:23" s="232" customFormat="1" ht="18.75">
      <c r="J82" s="251"/>
      <c r="K82" s="251"/>
      <c r="N82" s="251"/>
      <c r="O82" s="251"/>
      <c r="P82" s="251"/>
      <c r="Q82" s="251"/>
      <c r="T82" s="251"/>
      <c r="U82" s="251"/>
      <c r="V82" s="251"/>
      <c r="W82" s="251"/>
    </row>
    <row r="83" spans="10:23" s="232" customFormat="1" ht="18.75">
      <c r="J83" s="251"/>
      <c r="K83" s="251"/>
      <c r="N83" s="251"/>
      <c r="O83" s="251"/>
      <c r="P83" s="251"/>
      <c r="Q83" s="251"/>
      <c r="T83" s="251"/>
      <c r="U83" s="251"/>
      <c r="V83" s="251"/>
      <c r="W83" s="251"/>
    </row>
    <row r="84" spans="10:23" s="232" customFormat="1" ht="18.75">
      <c r="J84" s="251"/>
      <c r="K84" s="251"/>
      <c r="N84" s="251"/>
      <c r="O84" s="251"/>
      <c r="P84" s="251"/>
      <c r="Q84" s="251"/>
      <c r="T84" s="251"/>
      <c r="U84" s="251"/>
      <c r="V84" s="251"/>
      <c r="W84" s="251"/>
    </row>
  </sheetData>
  <mergeCells count="34">
    <mergeCell ref="K9:M9"/>
    <mergeCell ref="X7:X11"/>
    <mergeCell ref="N9:N11"/>
    <mergeCell ref="O9:O11"/>
    <mergeCell ref="Q10:Q11"/>
    <mergeCell ref="R10:S10"/>
    <mergeCell ref="A1:X1"/>
    <mergeCell ref="A4:X4"/>
    <mergeCell ref="A2:X2"/>
    <mergeCell ref="A3:X3"/>
    <mergeCell ref="E7:E11"/>
    <mergeCell ref="J7:M8"/>
    <mergeCell ref="T10:T11"/>
    <mergeCell ref="T9:W9"/>
    <mergeCell ref="T7:W8"/>
    <mergeCell ref="K10:K11"/>
    <mergeCell ref="L10:M10"/>
    <mergeCell ref="U10:W10"/>
    <mergeCell ref="N7:O8"/>
    <mergeCell ref="P7:S8"/>
    <mergeCell ref="P9:P11"/>
    <mergeCell ref="Q9:S9"/>
    <mergeCell ref="A5:X5"/>
    <mergeCell ref="A7:A11"/>
    <mergeCell ref="B7:B11"/>
    <mergeCell ref="C7:C11"/>
    <mergeCell ref="D7:D11"/>
    <mergeCell ref="F7:F11"/>
    <mergeCell ref="G7:I7"/>
    <mergeCell ref="G8:G11"/>
    <mergeCell ref="H8:I8"/>
    <mergeCell ref="H9:H11"/>
    <mergeCell ref="I9:I11"/>
    <mergeCell ref="J9:J11"/>
  </mergeCells>
  <pageMargins left="0.37" right="0.37" top="0.44" bottom="0.52" header="0.3" footer="0.3"/>
  <pageSetup paperSize="9" scale="66" fitToHeight="0" orientation="landscape" verticalDpi="0" r:id="rId1"/>
  <headerFooter>
    <oddHeader>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topLeftCell="A7" zoomScale="80" zoomScaleNormal="80" workbookViewId="0">
      <selection activeCell="A6" sqref="A6"/>
    </sheetView>
  </sheetViews>
  <sheetFormatPr defaultRowHeight="15"/>
  <cols>
    <col min="1" max="1" width="3.85546875" customWidth="1"/>
    <col min="2" max="2" width="31.140625" customWidth="1"/>
    <col min="3" max="3" width="9.140625" customWidth="1"/>
    <col min="4" max="4" width="33.5703125" customWidth="1"/>
    <col min="5" max="5" width="10.42578125" customWidth="1"/>
    <col min="7" max="7" width="12.42578125" customWidth="1"/>
    <col min="8" max="8" width="0.7109375" hidden="1" customWidth="1"/>
    <col min="9" max="9" width="8.7109375" customWidth="1"/>
    <col min="10" max="10" width="22.7109375" hidden="1" customWidth="1"/>
    <col min="11" max="11" width="10.28515625" hidden="1" customWidth="1"/>
    <col min="12" max="12" width="13.28515625" hidden="1" customWidth="1"/>
    <col min="13" max="13" width="9.85546875" hidden="1" customWidth="1"/>
    <col min="14" max="14" width="9" customWidth="1"/>
    <col min="15" max="15" width="9.28515625" customWidth="1"/>
    <col min="16" max="16" width="10.140625" customWidth="1"/>
    <col min="17" max="17" width="10.28515625" bestFit="1" customWidth="1"/>
    <col min="18" max="18" width="9.28515625" hidden="1" customWidth="1"/>
    <col min="19" max="19" width="9.85546875" bestFit="1" customWidth="1"/>
    <col min="20" max="20" width="10.28515625" bestFit="1" customWidth="1"/>
    <col min="21" max="21" width="9.28515625" bestFit="1" customWidth="1"/>
    <col min="22" max="22" width="11.42578125" customWidth="1"/>
    <col min="23" max="23" width="9.5703125" bestFit="1" customWidth="1"/>
    <col min="24" max="24" width="16.5703125" customWidth="1"/>
    <col min="25" max="25" width="10.28515625" bestFit="1" customWidth="1"/>
  </cols>
  <sheetData>
    <row r="1" spans="1:26" s="233" customFormat="1" ht="20.25">
      <c r="A1" s="465" t="s">
        <v>1035</v>
      </c>
      <c r="B1" s="465"/>
      <c r="C1" s="465"/>
      <c r="D1" s="465"/>
      <c r="E1" s="465"/>
      <c r="F1" s="465"/>
      <c r="G1" s="465"/>
      <c r="H1" s="465"/>
      <c r="I1" s="465"/>
      <c r="J1" s="465"/>
      <c r="K1" s="465"/>
      <c r="L1" s="465"/>
      <c r="M1" s="465"/>
      <c r="N1" s="465"/>
      <c r="O1" s="465"/>
      <c r="P1" s="465"/>
      <c r="Q1" s="465"/>
      <c r="R1" s="465"/>
      <c r="S1" s="465"/>
      <c r="T1" s="465"/>
      <c r="U1" s="465"/>
      <c r="V1" s="465"/>
      <c r="W1" s="465"/>
      <c r="X1" s="465"/>
    </row>
    <row r="2" spans="1:26" s="232" customFormat="1" ht="18.75">
      <c r="A2" s="491" t="s">
        <v>552</v>
      </c>
      <c r="B2" s="491"/>
      <c r="C2" s="491"/>
      <c r="D2" s="491"/>
      <c r="E2" s="491"/>
      <c r="F2" s="491"/>
      <c r="G2" s="491"/>
      <c r="H2" s="491"/>
      <c r="I2" s="491"/>
      <c r="J2" s="491"/>
      <c r="K2" s="491"/>
      <c r="L2" s="491"/>
      <c r="M2" s="491"/>
      <c r="N2" s="491"/>
      <c r="O2" s="491"/>
      <c r="P2" s="491"/>
      <c r="Q2" s="491"/>
      <c r="R2" s="491"/>
      <c r="S2" s="491"/>
      <c r="T2" s="491"/>
      <c r="U2" s="491"/>
      <c r="V2" s="491"/>
      <c r="W2" s="491"/>
      <c r="X2" s="491"/>
    </row>
    <row r="3" spans="1:26" s="232" customFormat="1" ht="18.75">
      <c r="A3" s="491" t="s">
        <v>390</v>
      </c>
      <c r="B3" s="491"/>
      <c r="C3" s="491"/>
      <c r="D3" s="491"/>
      <c r="E3" s="491"/>
      <c r="F3" s="491"/>
      <c r="G3" s="491"/>
      <c r="H3" s="491"/>
      <c r="I3" s="491"/>
      <c r="J3" s="491"/>
      <c r="K3" s="491"/>
      <c r="L3" s="491"/>
      <c r="M3" s="491"/>
      <c r="N3" s="491"/>
      <c r="O3" s="491"/>
      <c r="P3" s="491"/>
      <c r="Q3" s="491"/>
      <c r="R3" s="491"/>
      <c r="S3" s="491"/>
      <c r="T3" s="491"/>
      <c r="U3" s="491"/>
      <c r="V3" s="491"/>
      <c r="W3" s="491"/>
      <c r="X3" s="491"/>
    </row>
    <row r="4" spans="1:26" s="232" customFormat="1" ht="18.75">
      <c r="A4" s="490" t="str">
        <f>'Tổng hợp'!A3:U3</f>
        <v>(Kèm theo Tờ trình số             /TTr-UBND ngày           /12/2024 của UBND huyện Châu Thành)</v>
      </c>
      <c r="B4" s="490"/>
      <c r="C4" s="490"/>
      <c r="D4" s="490"/>
      <c r="E4" s="490"/>
      <c r="F4" s="490"/>
      <c r="G4" s="490"/>
      <c r="H4" s="490"/>
      <c r="I4" s="490"/>
      <c r="J4" s="490"/>
      <c r="K4" s="490"/>
      <c r="L4" s="490"/>
      <c r="M4" s="490"/>
      <c r="N4" s="490"/>
      <c r="O4" s="490"/>
      <c r="P4" s="490"/>
      <c r="Q4" s="490"/>
      <c r="R4" s="490"/>
      <c r="S4" s="490"/>
      <c r="T4" s="490"/>
      <c r="U4" s="490"/>
      <c r="V4" s="490"/>
      <c r="W4" s="490"/>
      <c r="X4" s="490"/>
    </row>
    <row r="5" spans="1:26" s="232" customFormat="1" ht="18.75" hidden="1" customHeight="1">
      <c r="A5" s="490" t="s">
        <v>442</v>
      </c>
      <c r="B5" s="490"/>
      <c r="C5" s="490"/>
      <c r="D5" s="490"/>
      <c r="E5" s="490"/>
      <c r="F5" s="490"/>
      <c r="G5" s="490"/>
      <c r="H5" s="490"/>
      <c r="I5" s="490"/>
      <c r="J5" s="490"/>
      <c r="K5" s="490"/>
      <c r="L5" s="490"/>
      <c r="M5" s="490"/>
      <c r="N5" s="490"/>
      <c r="O5" s="490"/>
      <c r="P5" s="490"/>
      <c r="Q5" s="490"/>
      <c r="R5" s="490"/>
      <c r="S5" s="490"/>
      <c r="T5" s="490"/>
      <c r="U5" s="490"/>
      <c r="V5" s="490"/>
      <c r="W5" s="490"/>
      <c r="X5" s="490"/>
    </row>
    <row r="6" spans="1:26" s="234" customFormat="1" ht="23.25">
      <c r="A6" s="234" t="s">
        <v>3</v>
      </c>
      <c r="B6" s="305"/>
      <c r="C6" s="264"/>
      <c r="D6" s="305"/>
      <c r="E6" s="305"/>
      <c r="F6" s="305"/>
      <c r="G6" s="305"/>
      <c r="H6" s="305"/>
      <c r="I6" s="305"/>
      <c r="J6" s="305"/>
      <c r="K6" s="305"/>
      <c r="L6" s="305"/>
      <c r="M6" s="305"/>
      <c r="N6" s="305"/>
      <c r="O6" s="305"/>
      <c r="P6" s="305"/>
      <c r="Q6" s="305"/>
      <c r="R6" s="305"/>
      <c r="S6" s="305"/>
      <c r="T6" s="305"/>
      <c r="U6" s="305"/>
      <c r="V6" s="305" t="s">
        <v>3</v>
      </c>
      <c r="W6" s="305"/>
      <c r="X6" s="305"/>
    </row>
    <row r="7" spans="1:26" s="235" customFormat="1" ht="40.5" customHeight="1">
      <c r="A7" s="481" t="s">
        <v>22</v>
      </c>
      <c r="B7" s="481" t="s">
        <v>23</v>
      </c>
      <c r="C7" s="489" t="s">
        <v>391</v>
      </c>
      <c r="D7" s="481" t="s">
        <v>25</v>
      </c>
      <c r="E7" s="481" t="s">
        <v>24</v>
      </c>
      <c r="F7" s="481" t="s">
        <v>26</v>
      </c>
      <c r="G7" s="481" t="s">
        <v>122</v>
      </c>
      <c r="H7" s="481"/>
      <c r="I7" s="481"/>
      <c r="J7" s="481" t="s">
        <v>351</v>
      </c>
      <c r="K7" s="481"/>
      <c r="L7" s="481"/>
      <c r="M7" s="481"/>
      <c r="N7" s="481" t="s">
        <v>555</v>
      </c>
      <c r="O7" s="481"/>
      <c r="P7" s="481" t="s">
        <v>557</v>
      </c>
      <c r="Q7" s="481"/>
      <c r="R7" s="481"/>
      <c r="S7" s="481"/>
      <c r="T7" s="481" t="s">
        <v>558</v>
      </c>
      <c r="U7" s="481"/>
      <c r="V7" s="481"/>
      <c r="W7" s="481"/>
      <c r="X7" s="481" t="s">
        <v>7</v>
      </c>
      <c r="Y7" s="496"/>
      <c r="Z7" s="496"/>
    </row>
    <row r="8" spans="1:26" s="235" customFormat="1" ht="27" customHeight="1">
      <c r="A8" s="481"/>
      <c r="B8" s="481"/>
      <c r="C8" s="489"/>
      <c r="D8" s="481"/>
      <c r="E8" s="481"/>
      <c r="F8" s="481"/>
      <c r="G8" s="481" t="s">
        <v>31</v>
      </c>
      <c r="H8" s="481" t="s">
        <v>32</v>
      </c>
      <c r="I8" s="481"/>
      <c r="J8" s="481"/>
      <c r="K8" s="481"/>
      <c r="L8" s="481"/>
      <c r="M8" s="481"/>
      <c r="N8" s="481"/>
      <c r="O8" s="481"/>
      <c r="P8" s="481"/>
      <c r="Q8" s="481"/>
      <c r="R8" s="481"/>
      <c r="S8" s="481"/>
      <c r="T8" s="481"/>
      <c r="U8" s="481"/>
      <c r="V8" s="481"/>
      <c r="W8" s="481"/>
      <c r="X8" s="481"/>
      <c r="Y8" s="496"/>
      <c r="Z8" s="496"/>
    </row>
    <row r="9" spans="1:26" s="235" customFormat="1" ht="33.75" customHeight="1">
      <c r="A9" s="481"/>
      <c r="B9" s="481"/>
      <c r="C9" s="489"/>
      <c r="D9" s="481"/>
      <c r="E9" s="481"/>
      <c r="F9" s="481"/>
      <c r="G9" s="481"/>
      <c r="H9" s="481" t="s">
        <v>36</v>
      </c>
      <c r="I9" s="481" t="s">
        <v>292</v>
      </c>
      <c r="J9" s="481" t="s">
        <v>36</v>
      </c>
      <c r="K9" s="481" t="s">
        <v>292</v>
      </c>
      <c r="L9" s="481"/>
      <c r="M9" s="481"/>
      <c r="N9" s="481" t="s">
        <v>9</v>
      </c>
      <c r="O9" s="481" t="s">
        <v>292</v>
      </c>
      <c r="P9" s="481" t="s">
        <v>36</v>
      </c>
      <c r="Q9" s="481" t="s">
        <v>292</v>
      </c>
      <c r="R9" s="481"/>
      <c r="S9" s="481"/>
      <c r="T9" s="481" t="s">
        <v>292</v>
      </c>
      <c r="U9" s="481"/>
      <c r="V9" s="481"/>
      <c r="W9" s="481"/>
      <c r="X9" s="481"/>
      <c r="Y9" s="496"/>
      <c r="Z9" s="496"/>
    </row>
    <row r="10" spans="1:26" s="235" customFormat="1" ht="33.75" customHeight="1">
      <c r="A10" s="481"/>
      <c r="B10" s="481"/>
      <c r="C10" s="489"/>
      <c r="D10" s="481"/>
      <c r="E10" s="481"/>
      <c r="F10" s="481"/>
      <c r="G10" s="481"/>
      <c r="H10" s="481"/>
      <c r="I10" s="482"/>
      <c r="J10" s="481"/>
      <c r="K10" s="481" t="s">
        <v>9</v>
      </c>
      <c r="L10" s="488" t="s">
        <v>14</v>
      </c>
      <c r="M10" s="488"/>
      <c r="N10" s="481"/>
      <c r="O10" s="481"/>
      <c r="P10" s="481"/>
      <c r="Q10" s="481" t="s">
        <v>9</v>
      </c>
      <c r="R10" s="488" t="s">
        <v>14</v>
      </c>
      <c r="S10" s="488"/>
      <c r="T10" s="481" t="s">
        <v>9</v>
      </c>
      <c r="U10" s="488" t="s">
        <v>14</v>
      </c>
      <c r="V10" s="488"/>
      <c r="W10" s="488"/>
      <c r="X10" s="481"/>
      <c r="Y10" s="496"/>
      <c r="Z10" s="236"/>
    </row>
    <row r="11" spans="1:26" s="235" customFormat="1" ht="150">
      <c r="A11" s="481"/>
      <c r="B11" s="481"/>
      <c r="C11" s="489"/>
      <c r="D11" s="481"/>
      <c r="E11" s="481"/>
      <c r="F11" s="481"/>
      <c r="G11" s="481"/>
      <c r="H11" s="481"/>
      <c r="I11" s="482"/>
      <c r="J11" s="481"/>
      <c r="K11" s="481"/>
      <c r="L11" s="230" t="s">
        <v>38</v>
      </c>
      <c r="M11" s="230" t="s">
        <v>290</v>
      </c>
      <c r="N11" s="481"/>
      <c r="O11" s="481"/>
      <c r="P11" s="481"/>
      <c r="Q11" s="481"/>
      <c r="R11" s="230" t="s">
        <v>38</v>
      </c>
      <c r="S11" s="230" t="s">
        <v>290</v>
      </c>
      <c r="T11" s="481"/>
      <c r="U11" s="230" t="s">
        <v>77</v>
      </c>
      <c r="V11" s="230" t="s">
        <v>349</v>
      </c>
      <c r="W11" s="230" t="s">
        <v>350</v>
      </c>
      <c r="X11" s="481"/>
      <c r="Y11" s="496"/>
      <c r="Z11" s="236"/>
    </row>
    <row r="12" spans="1:26" s="238" customFormat="1" ht="18.75" hidden="1" customHeight="1">
      <c r="A12" s="237">
        <v>1</v>
      </c>
      <c r="B12" s="237">
        <f>A12+1</f>
        <v>2</v>
      </c>
      <c r="C12" s="237">
        <v>3</v>
      </c>
      <c r="D12" s="237" t="e">
        <f>#REF!+1</f>
        <v>#REF!</v>
      </c>
      <c r="E12" s="237" t="e">
        <f>#REF!+1</f>
        <v>#REF!</v>
      </c>
      <c r="F12" s="237" t="e">
        <f>D12+1</f>
        <v>#REF!</v>
      </c>
      <c r="G12" s="237">
        <v>4</v>
      </c>
      <c r="H12" s="237">
        <f>G12+1</f>
        <v>5</v>
      </c>
      <c r="I12" s="237">
        <f>H12+1</f>
        <v>6</v>
      </c>
      <c r="J12" s="237">
        <v>7</v>
      </c>
      <c r="K12" s="237">
        <v>8</v>
      </c>
      <c r="L12" s="237">
        <v>9</v>
      </c>
      <c r="M12" s="237">
        <v>10</v>
      </c>
      <c r="N12" s="237">
        <v>11</v>
      </c>
      <c r="O12" s="237">
        <v>12</v>
      </c>
      <c r="P12" s="237">
        <v>13</v>
      </c>
      <c r="Q12" s="237">
        <v>14</v>
      </c>
      <c r="R12" s="237">
        <v>15</v>
      </c>
      <c r="S12" s="237">
        <v>16</v>
      </c>
      <c r="T12" s="237">
        <v>18</v>
      </c>
      <c r="U12" s="237">
        <v>19</v>
      </c>
      <c r="V12" s="237">
        <v>20</v>
      </c>
      <c r="W12" s="237">
        <v>21.4</v>
      </c>
      <c r="X12" s="237">
        <v>22</v>
      </c>
    </row>
    <row r="13" spans="1:26" s="243" customFormat="1" ht="16.5">
      <c r="A13" s="306"/>
      <c r="B13" s="269" t="s">
        <v>392</v>
      </c>
      <c r="C13" s="307"/>
      <c r="D13" s="315"/>
      <c r="E13" s="246"/>
      <c r="F13" s="316"/>
      <c r="G13" s="317"/>
      <c r="H13" s="318" t="e">
        <f t="shared" ref="H13:W13" si="0">H14+H21</f>
        <v>#REF!</v>
      </c>
      <c r="I13" s="318">
        <f t="shared" si="0"/>
        <v>20515</v>
      </c>
      <c r="J13" s="318">
        <f t="shared" si="0"/>
        <v>3993</v>
      </c>
      <c r="K13" s="318">
        <f t="shared" si="0"/>
        <v>3993</v>
      </c>
      <c r="L13" s="318">
        <f t="shared" si="0"/>
        <v>3993</v>
      </c>
      <c r="M13" s="318">
        <f t="shared" si="0"/>
        <v>3993</v>
      </c>
      <c r="N13" s="318">
        <f t="shared" si="0"/>
        <v>16330</v>
      </c>
      <c r="O13" s="318">
        <f t="shared" si="0"/>
        <v>16330</v>
      </c>
      <c r="P13" s="318">
        <f t="shared" si="0"/>
        <v>1493</v>
      </c>
      <c r="Q13" s="318">
        <f t="shared" si="0"/>
        <v>1493</v>
      </c>
      <c r="R13" s="318">
        <f t="shared" si="0"/>
        <v>0</v>
      </c>
      <c r="S13" s="318">
        <f t="shared" si="0"/>
        <v>0</v>
      </c>
      <c r="T13" s="318">
        <f t="shared" si="0"/>
        <v>1493</v>
      </c>
      <c r="U13" s="318">
        <f t="shared" si="0"/>
        <v>0</v>
      </c>
      <c r="V13" s="326">
        <f t="shared" si="0"/>
        <v>0</v>
      </c>
      <c r="W13" s="318">
        <f t="shared" si="0"/>
        <v>1493</v>
      </c>
      <c r="X13" s="258"/>
    </row>
    <row r="14" spans="1:26" s="243" customFormat="1" ht="32.25" customHeight="1">
      <c r="A14" s="306"/>
      <c r="B14" s="269" t="s">
        <v>561</v>
      </c>
      <c r="C14" s="308"/>
      <c r="D14" s="315"/>
      <c r="E14" s="246"/>
      <c r="F14" s="316"/>
      <c r="G14" s="317"/>
      <c r="H14" s="318" t="e">
        <f>+SUM(#REF!)</f>
        <v>#REF!</v>
      </c>
      <c r="I14" s="318">
        <f>+SUM(I15:I20)</f>
        <v>20515</v>
      </c>
      <c r="J14" s="318">
        <f t="shared" ref="J14:V14" si="1">+SUM(J15:J20)</f>
        <v>3993</v>
      </c>
      <c r="K14" s="318">
        <f t="shared" si="1"/>
        <v>3993</v>
      </c>
      <c r="L14" s="318">
        <f t="shared" si="1"/>
        <v>3993</v>
      </c>
      <c r="M14" s="318">
        <f t="shared" si="1"/>
        <v>3993</v>
      </c>
      <c r="N14" s="318">
        <f t="shared" si="1"/>
        <v>16330</v>
      </c>
      <c r="O14" s="318">
        <f t="shared" si="1"/>
        <v>16330</v>
      </c>
      <c r="P14" s="318">
        <f t="shared" si="1"/>
        <v>1493</v>
      </c>
      <c r="Q14" s="318">
        <f t="shared" si="1"/>
        <v>1493</v>
      </c>
      <c r="R14" s="318">
        <f t="shared" si="1"/>
        <v>0</v>
      </c>
      <c r="S14" s="318">
        <f t="shared" si="1"/>
        <v>0</v>
      </c>
      <c r="T14" s="318">
        <f t="shared" si="1"/>
        <v>1493</v>
      </c>
      <c r="U14" s="318">
        <f t="shared" si="1"/>
        <v>0</v>
      </c>
      <c r="V14" s="318">
        <f t="shared" si="1"/>
        <v>0</v>
      </c>
      <c r="W14" s="318">
        <f>+SUM(W15:W20)</f>
        <v>1493</v>
      </c>
      <c r="X14" s="258"/>
    </row>
    <row r="15" spans="1:26" s="218" customFormat="1" ht="94.5">
      <c r="A15" s="231">
        <v>1</v>
      </c>
      <c r="B15" s="327" t="s">
        <v>566</v>
      </c>
      <c r="C15" s="220" t="s">
        <v>624</v>
      </c>
      <c r="D15" s="327" t="s">
        <v>567</v>
      </c>
      <c r="E15" s="231" t="s">
        <v>355</v>
      </c>
      <c r="F15" s="102" t="s">
        <v>565</v>
      </c>
      <c r="G15" s="328" t="s">
        <v>576</v>
      </c>
      <c r="H15" s="298">
        <v>3993</v>
      </c>
      <c r="I15" s="329">
        <v>6788</v>
      </c>
      <c r="J15" s="303">
        <v>3993</v>
      </c>
      <c r="K15" s="303">
        <v>3993</v>
      </c>
      <c r="L15" s="303">
        <v>3993</v>
      </c>
      <c r="M15" s="271">
        <v>3993</v>
      </c>
      <c r="N15" s="303">
        <v>6350</v>
      </c>
      <c r="O15" s="303">
        <v>6350</v>
      </c>
      <c r="P15" s="441">
        <v>200</v>
      </c>
      <c r="Q15" s="441">
        <v>200</v>
      </c>
      <c r="R15" s="271"/>
      <c r="S15" s="271"/>
      <c r="T15" s="258">
        <f>SUM(U15:W15)</f>
        <v>200</v>
      </c>
      <c r="U15" s="271"/>
      <c r="V15" s="274"/>
      <c r="W15" s="441">
        <v>200</v>
      </c>
      <c r="X15" s="312"/>
    </row>
    <row r="16" spans="1:26" s="218" customFormat="1" ht="63">
      <c r="A16" s="231">
        <v>2</v>
      </c>
      <c r="B16" s="327" t="s">
        <v>568</v>
      </c>
      <c r="C16" s="220" t="s">
        <v>624</v>
      </c>
      <c r="D16" s="327" t="s">
        <v>572</v>
      </c>
      <c r="E16" s="231" t="s">
        <v>355</v>
      </c>
      <c r="F16" s="102" t="s">
        <v>565</v>
      </c>
      <c r="G16" s="328" t="s">
        <v>577</v>
      </c>
      <c r="H16" s="298">
        <v>6788</v>
      </c>
      <c r="I16" s="329">
        <v>1907</v>
      </c>
      <c r="J16" s="303"/>
      <c r="K16" s="303"/>
      <c r="L16" s="303"/>
      <c r="M16" s="271"/>
      <c r="N16" s="303">
        <v>1580</v>
      </c>
      <c r="O16" s="303">
        <v>1580</v>
      </c>
      <c r="P16" s="441">
        <v>30</v>
      </c>
      <c r="Q16" s="441">
        <v>30</v>
      </c>
      <c r="R16" s="271"/>
      <c r="S16" s="271"/>
      <c r="T16" s="258">
        <f>SUM(U16:W16)</f>
        <v>30</v>
      </c>
      <c r="U16" s="271"/>
      <c r="V16" s="274"/>
      <c r="W16" s="441">
        <v>30</v>
      </c>
      <c r="X16" s="312"/>
    </row>
    <row r="17" spans="1:24" s="218" customFormat="1" ht="78.75">
      <c r="A17" s="231">
        <v>3</v>
      </c>
      <c r="B17" s="327" t="s">
        <v>569</v>
      </c>
      <c r="C17" s="220" t="s">
        <v>624</v>
      </c>
      <c r="D17" s="327" t="s">
        <v>573</v>
      </c>
      <c r="E17" s="231" t="s">
        <v>355</v>
      </c>
      <c r="F17" s="102" t="s">
        <v>565</v>
      </c>
      <c r="G17" s="328" t="s">
        <v>578</v>
      </c>
      <c r="H17" s="298">
        <v>2200</v>
      </c>
      <c r="I17" s="329">
        <v>4553</v>
      </c>
      <c r="J17" s="303"/>
      <c r="K17" s="303"/>
      <c r="L17" s="303"/>
      <c r="M17" s="271"/>
      <c r="N17" s="303">
        <v>3683</v>
      </c>
      <c r="O17" s="303">
        <v>3683</v>
      </c>
      <c r="P17" s="357">
        <v>65</v>
      </c>
      <c r="Q17" s="357">
        <v>65</v>
      </c>
      <c r="R17" s="271"/>
      <c r="S17" s="271"/>
      <c r="T17" s="258">
        <f t="shared" ref="T17:T18" si="2">SUM(U17:W17)</f>
        <v>65</v>
      </c>
      <c r="U17" s="271"/>
      <c r="V17" s="274"/>
      <c r="W17" s="357">
        <v>65</v>
      </c>
      <c r="X17" s="312"/>
    </row>
    <row r="18" spans="1:24" s="218" customFormat="1" ht="78.75">
      <c r="A18" s="231">
        <v>4</v>
      </c>
      <c r="B18" s="327" t="s">
        <v>564</v>
      </c>
      <c r="C18" s="220" t="s">
        <v>624</v>
      </c>
      <c r="D18" s="327" t="s">
        <v>574</v>
      </c>
      <c r="E18" s="231" t="s">
        <v>355</v>
      </c>
      <c r="F18" s="102" t="s">
        <v>565</v>
      </c>
      <c r="G18" s="328" t="s">
        <v>579</v>
      </c>
      <c r="H18" s="298">
        <v>6000</v>
      </c>
      <c r="I18" s="329">
        <v>2297</v>
      </c>
      <c r="J18" s="303"/>
      <c r="K18" s="303"/>
      <c r="L18" s="303"/>
      <c r="M18" s="271"/>
      <c r="N18" s="303">
        <v>1467</v>
      </c>
      <c r="O18" s="303">
        <v>1467</v>
      </c>
      <c r="P18" s="357">
        <v>650</v>
      </c>
      <c r="Q18" s="357">
        <v>650</v>
      </c>
      <c r="R18" s="271"/>
      <c r="S18" s="271"/>
      <c r="T18" s="258">
        <f t="shared" si="2"/>
        <v>650</v>
      </c>
      <c r="U18" s="271"/>
      <c r="V18" s="274"/>
      <c r="W18" s="357">
        <v>650</v>
      </c>
      <c r="X18" s="312"/>
    </row>
    <row r="19" spans="1:24" s="218" customFormat="1" ht="78.75">
      <c r="A19" s="231">
        <v>5</v>
      </c>
      <c r="B19" s="327" t="s">
        <v>570</v>
      </c>
      <c r="C19" s="220" t="s">
        <v>624</v>
      </c>
      <c r="D19" s="327" t="s">
        <v>575</v>
      </c>
      <c r="E19" s="231" t="s">
        <v>355</v>
      </c>
      <c r="F19" s="102" t="s">
        <v>565</v>
      </c>
      <c r="G19" s="328" t="s">
        <v>580</v>
      </c>
      <c r="H19" s="298">
        <v>1500</v>
      </c>
      <c r="I19" s="329">
        <v>912</v>
      </c>
      <c r="J19" s="303"/>
      <c r="K19" s="303"/>
      <c r="L19" s="303"/>
      <c r="M19" s="271"/>
      <c r="N19" s="303">
        <v>830</v>
      </c>
      <c r="O19" s="303">
        <v>830</v>
      </c>
      <c r="P19" s="357">
        <v>48</v>
      </c>
      <c r="Q19" s="357">
        <v>48</v>
      </c>
      <c r="R19" s="271"/>
      <c r="S19" s="271"/>
      <c r="T19" s="258">
        <f>SUM(U19:W19)</f>
        <v>48</v>
      </c>
      <c r="U19" s="271"/>
      <c r="V19" s="274"/>
      <c r="W19" s="357">
        <v>48</v>
      </c>
      <c r="X19" s="312"/>
    </row>
    <row r="20" spans="1:24" s="218" customFormat="1" ht="63">
      <c r="A20" s="231">
        <v>6</v>
      </c>
      <c r="B20" s="327" t="s">
        <v>504</v>
      </c>
      <c r="C20" s="220" t="s">
        <v>624</v>
      </c>
      <c r="D20" s="327" t="s">
        <v>505</v>
      </c>
      <c r="E20" s="231" t="s">
        <v>355</v>
      </c>
      <c r="F20" s="330" t="s">
        <v>565</v>
      </c>
      <c r="G20" s="328" t="s">
        <v>581</v>
      </c>
      <c r="H20" s="298"/>
      <c r="I20" s="329">
        <v>4058</v>
      </c>
      <c r="J20" s="303"/>
      <c r="K20" s="303"/>
      <c r="L20" s="303"/>
      <c r="M20" s="271"/>
      <c r="N20" s="331">
        <v>2420</v>
      </c>
      <c r="O20" s="331">
        <v>2420</v>
      </c>
      <c r="P20" s="441">
        <v>500</v>
      </c>
      <c r="Q20" s="441">
        <v>500</v>
      </c>
      <c r="R20" s="271"/>
      <c r="S20" s="271"/>
      <c r="T20" s="258">
        <f>SUM(U20:W20)</f>
        <v>500</v>
      </c>
      <c r="U20" s="271"/>
      <c r="V20" s="274"/>
      <c r="W20" s="441">
        <v>500</v>
      </c>
      <c r="X20" s="312"/>
    </row>
    <row r="21" spans="1:24" s="243" customFormat="1" ht="32.25" customHeight="1">
      <c r="A21" s="306"/>
      <c r="B21" s="269" t="s">
        <v>571</v>
      </c>
      <c r="C21" s="308"/>
      <c r="D21" s="315"/>
      <c r="E21" s="246"/>
      <c r="F21" s="316"/>
      <c r="G21" s="317"/>
      <c r="H21" s="318" t="e">
        <f>SUM(#REF!)</f>
        <v>#REF!</v>
      </c>
      <c r="I21" s="318">
        <f>I22</f>
        <v>0</v>
      </c>
      <c r="J21" s="318">
        <f t="shared" ref="J21:W21" si="3">J22</f>
        <v>0</v>
      </c>
      <c r="K21" s="318">
        <f t="shared" si="3"/>
        <v>0</v>
      </c>
      <c r="L21" s="318">
        <f t="shared" si="3"/>
        <v>0</v>
      </c>
      <c r="M21" s="318">
        <f t="shared" si="3"/>
        <v>0</v>
      </c>
      <c r="N21" s="318">
        <f t="shared" si="3"/>
        <v>0</v>
      </c>
      <c r="O21" s="318">
        <f t="shared" si="3"/>
        <v>0</v>
      </c>
      <c r="P21" s="318">
        <f t="shared" si="3"/>
        <v>0</v>
      </c>
      <c r="Q21" s="318">
        <f t="shared" si="3"/>
        <v>0</v>
      </c>
      <c r="R21" s="318">
        <f t="shared" si="3"/>
        <v>0</v>
      </c>
      <c r="S21" s="318">
        <f t="shared" si="3"/>
        <v>0</v>
      </c>
      <c r="T21" s="318">
        <f t="shared" si="3"/>
        <v>0</v>
      </c>
      <c r="U21" s="318">
        <f t="shared" si="3"/>
        <v>0</v>
      </c>
      <c r="V21" s="318">
        <f t="shared" si="3"/>
        <v>0</v>
      </c>
      <c r="W21" s="318">
        <f t="shared" si="3"/>
        <v>0</v>
      </c>
      <c r="X21" s="258"/>
    </row>
    <row r="22" spans="1:24" s="232" customFormat="1" ht="18.75">
      <c r="J22" s="251"/>
      <c r="K22" s="251"/>
      <c r="N22" s="251"/>
      <c r="O22" s="251"/>
      <c r="P22" s="251"/>
      <c r="Q22" s="251"/>
      <c r="T22" s="251"/>
      <c r="U22" s="251"/>
      <c r="V22" s="251"/>
      <c r="W22" s="251"/>
    </row>
    <row r="23" spans="1:24" ht="18.75">
      <c r="C23" s="232"/>
    </row>
    <row r="24" spans="1:24" ht="18.75">
      <c r="C24" s="232"/>
    </row>
    <row r="25" spans="1:24" ht="18.75">
      <c r="C25" s="232"/>
    </row>
    <row r="26" spans="1:24" ht="18.75">
      <c r="C26" s="232"/>
    </row>
    <row r="27" spans="1:24" ht="18.75">
      <c r="C27" s="232"/>
    </row>
    <row r="28" spans="1:24" ht="18.75">
      <c r="C28" s="232"/>
    </row>
    <row r="29" spans="1:24" ht="18.75">
      <c r="C29" s="232"/>
    </row>
    <row r="30" spans="1:24" ht="18.75">
      <c r="C30" s="232"/>
    </row>
    <row r="31" spans="1:24" ht="18.75">
      <c r="C31" s="232"/>
    </row>
    <row r="32" spans="1:24" ht="18.75">
      <c r="C32" s="232"/>
    </row>
    <row r="33" spans="3:3" ht="18.75">
      <c r="C33" s="232"/>
    </row>
    <row r="34" spans="3:3" ht="18.75">
      <c r="C34" s="232"/>
    </row>
    <row r="35" spans="3:3" ht="18.75">
      <c r="C35" s="232"/>
    </row>
    <row r="36" spans="3:3" ht="18.75">
      <c r="C36" s="232"/>
    </row>
    <row r="37" spans="3:3" ht="18.75">
      <c r="C37" s="232"/>
    </row>
    <row r="38" spans="3:3" ht="18.75">
      <c r="C38" s="232"/>
    </row>
    <row r="39" spans="3:3" ht="18.75">
      <c r="C39" s="232"/>
    </row>
    <row r="40" spans="3:3" ht="18.75">
      <c r="C40" s="232"/>
    </row>
    <row r="41" spans="3:3" ht="18.75">
      <c r="C41" s="232"/>
    </row>
    <row r="42" spans="3:3" ht="18.75">
      <c r="C42" s="232"/>
    </row>
    <row r="43" spans="3:3" ht="18.75">
      <c r="C43" s="232"/>
    </row>
    <row r="44" spans="3:3" ht="18.75">
      <c r="C44" s="232"/>
    </row>
    <row r="45" spans="3:3" ht="18.75">
      <c r="C45" s="232"/>
    </row>
    <row r="46" spans="3:3" ht="18.75">
      <c r="C46" s="232"/>
    </row>
    <row r="47" spans="3:3" ht="18.75">
      <c r="C47" s="232"/>
    </row>
    <row r="48" spans="3:3" ht="18.75">
      <c r="C48" s="232"/>
    </row>
    <row r="49" spans="3:3" ht="18.75">
      <c r="C49" s="232"/>
    </row>
    <row r="50" spans="3:3" ht="18.75">
      <c r="C50" s="232"/>
    </row>
    <row r="51" spans="3:3" ht="18.75">
      <c r="C51" s="232"/>
    </row>
    <row r="52" spans="3:3" ht="18.75">
      <c r="C52" s="232"/>
    </row>
    <row r="53" spans="3:3" ht="18.75">
      <c r="C53" s="232"/>
    </row>
    <row r="54" spans="3:3" ht="18.75">
      <c r="C54" s="232"/>
    </row>
    <row r="55" spans="3:3" ht="18.75">
      <c r="C55" s="232"/>
    </row>
    <row r="56" spans="3:3" ht="18.75">
      <c r="C56" s="232"/>
    </row>
    <row r="57" spans="3:3" ht="18.75">
      <c r="C57" s="232"/>
    </row>
    <row r="58" spans="3:3" ht="18.75">
      <c r="C58" s="232"/>
    </row>
    <row r="59" spans="3:3" ht="18.75">
      <c r="C59" s="232"/>
    </row>
    <row r="60" spans="3:3" ht="18.75">
      <c r="C60" s="232"/>
    </row>
    <row r="61" spans="3:3" ht="18.75">
      <c r="C61" s="232"/>
    </row>
    <row r="62" spans="3:3" ht="18.75">
      <c r="C62" s="232"/>
    </row>
    <row r="63" spans="3:3" ht="18.75">
      <c r="C63" s="232"/>
    </row>
    <row r="64" spans="3:3" ht="18.75">
      <c r="C64" s="232"/>
    </row>
    <row r="65" spans="3:3" ht="18.75">
      <c r="C65" s="232"/>
    </row>
    <row r="66" spans="3:3" ht="18.75">
      <c r="C66" s="232"/>
    </row>
    <row r="67" spans="3:3" ht="18.75">
      <c r="C67" s="232"/>
    </row>
    <row r="68" spans="3:3" ht="18.75">
      <c r="C68" s="232"/>
    </row>
    <row r="69" spans="3:3" ht="18.75">
      <c r="C69" s="232"/>
    </row>
    <row r="70" spans="3:3" ht="18.75">
      <c r="C70" s="232"/>
    </row>
    <row r="71" spans="3:3" ht="18.75">
      <c r="C71" s="232"/>
    </row>
    <row r="72" spans="3:3" ht="18.75">
      <c r="C72" s="232"/>
    </row>
    <row r="73" spans="3:3" ht="18.75">
      <c r="C73" s="232"/>
    </row>
    <row r="74" spans="3:3" ht="18.75">
      <c r="C74" s="232"/>
    </row>
    <row r="75" spans="3:3" ht="18.75">
      <c r="C75" s="232"/>
    </row>
    <row r="76" spans="3:3" ht="18.75">
      <c r="C76" s="232"/>
    </row>
    <row r="77" spans="3:3" ht="18.75">
      <c r="C77" s="232"/>
    </row>
    <row r="78" spans="3:3" ht="18.75">
      <c r="C78" s="232"/>
    </row>
    <row r="79" spans="3:3" ht="18.75">
      <c r="C79" s="232"/>
    </row>
    <row r="80" spans="3:3" ht="18.75">
      <c r="C80" s="232"/>
    </row>
    <row r="81" spans="3:3" ht="18.75">
      <c r="C81" s="232"/>
    </row>
    <row r="82" spans="3:3" ht="18.75">
      <c r="C82" s="232"/>
    </row>
  </sheetData>
  <mergeCells count="37">
    <mergeCell ref="Y7:Z8"/>
    <mergeCell ref="Y9:Z9"/>
    <mergeCell ref="K10:K11"/>
    <mergeCell ref="L10:M10"/>
    <mergeCell ref="Q10:Q11"/>
    <mergeCell ref="R10:S10"/>
    <mergeCell ref="T10:T11"/>
    <mergeCell ref="U10:W10"/>
    <mergeCell ref="Y10:Y11"/>
    <mergeCell ref="K9:M9"/>
    <mergeCell ref="A1:X1"/>
    <mergeCell ref="A5:X5"/>
    <mergeCell ref="A7:A11"/>
    <mergeCell ref="B7:B11"/>
    <mergeCell ref="C7:C11"/>
    <mergeCell ref="D7:D11"/>
    <mergeCell ref="F7:F11"/>
    <mergeCell ref="G7:I7"/>
    <mergeCell ref="E7:E11"/>
    <mergeCell ref="N9:N11"/>
    <mergeCell ref="G8:G11"/>
    <mergeCell ref="H8:I8"/>
    <mergeCell ref="H9:H11"/>
    <mergeCell ref="I9:I11"/>
    <mergeCell ref="J9:J11"/>
    <mergeCell ref="J7:M8"/>
    <mergeCell ref="A4:X4"/>
    <mergeCell ref="A2:X2"/>
    <mergeCell ref="A3:X3"/>
    <mergeCell ref="P7:S8"/>
    <mergeCell ref="T7:W8"/>
    <mergeCell ref="X7:X11"/>
    <mergeCell ref="O9:O11"/>
    <mergeCell ref="P9:P11"/>
    <mergeCell ref="Q9:S9"/>
    <mergeCell ref="N7:O8"/>
    <mergeCell ref="T9:W9"/>
  </mergeCells>
  <pageMargins left="0.24" right="0.35" top="0.56000000000000005" bottom="0.45" header="0.3" footer="0.3"/>
  <pageSetup paperSize="9" scale="66" fitToHeight="0" orientation="landscape" verticalDpi="0" r:id="rId1"/>
  <headerFooter>
    <oddHeader>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opLeftCell="A10" zoomScale="80" zoomScaleNormal="80" workbookViewId="0">
      <selection activeCell="A6" sqref="A6"/>
    </sheetView>
  </sheetViews>
  <sheetFormatPr defaultRowHeight="15"/>
  <cols>
    <col min="1" max="1" width="4.7109375" customWidth="1"/>
    <col min="2" max="2" width="26.7109375" customWidth="1"/>
    <col min="3" max="3" width="9.140625" customWidth="1"/>
    <col min="5" max="5" width="32.85546875" bestFit="1" customWidth="1"/>
    <col min="8" max="8" width="15.42578125" customWidth="1"/>
    <col min="9" max="9" width="10.140625" customWidth="1"/>
    <col min="10" max="10" width="10" customWidth="1"/>
    <col min="11" max="11" width="0" hidden="1" customWidth="1"/>
    <col min="12" max="12" width="10.28515625" hidden="1" customWidth="1"/>
    <col min="13" max="13" width="10.42578125" hidden="1" customWidth="1"/>
    <col min="14" max="14" width="9.85546875" hidden="1" customWidth="1"/>
    <col min="15" max="15" width="9.85546875" customWidth="1"/>
    <col min="16" max="16" width="10.28515625" customWidth="1"/>
    <col min="17" max="17" width="11.140625" customWidth="1"/>
    <col min="18" max="18" width="9.85546875" customWidth="1"/>
    <col min="19" max="19" width="10.5703125" hidden="1" customWidth="1"/>
    <col min="20" max="20" width="0" hidden="1" customWidth="1"/>
    <col min="21" max="21" width="9.7109375" customWidth="1"/>
    <col min="23" max="23" width="10.28515625" customWidth="1"/>
    <col min="24" max="24" width="10.140625" customWidth="1"/>
    <col min="25" max="25" width="10.42578125" customWidth="1"/>
    <col min="26" max="26" width="10.28515625" bestFit="1" customWidth="1"/>
  </cols>
  <sheetData>
    <row r="1" spans="1:25" s="233" customFormat="1" ht="20.25">
      <c r="A1" s="465" t="s">
        <v>1036</v>
      </c>
      <c r="B1" s="465"/>
      <c r="C1" s="465"/>
      <c r="D1" s="465"/>
      <c r="E1" s="465"/>
      <c r="F1" s="465"/>
      <c r="G1" s="465"/>
      <c r="H1" s="465"/>
      <c r="I1" s="465"/>
      <c r="J1" s="465"/>
      <c r="K1" s="465"/>
      <c r="L1" s="465"/>
      <c r="M1" s="465"/>
      <c r="N1" s="465"/>
      <c r="O1" s="465"/>
      <c r="P1" s="465"/>
      <c r="Q1" s="465"/>
      <c r="R1" s="465"/>
      <c r="S1" s="465"/>
      <c r="T1" s="465"/>
      <c r="U1" s="465"/>
      <c r="V1" s="465"/>
      <c r="W1" s="465"/>
      <c r="X1" s="465"/>
      <c r="Y1" s="465"/>
    </row>
    <row r="2" spans="1:25" s="232" customFormat="1" ht="20.25" customHeight="1">
      <c r="A2" s="491" t="s">
        <v>552</v>
      </c>
      <c r="B2" s="491"/>
      <c r="C2" s="491"/>
      <c r="D2" s="491"/>
      <c r="E2" s="491"/>
      <c r="F2" s="491"/>
      <c r="G2" s="491"/>
      <c r="H2" s="491"/>
      <c r="I2" s="491"/>
      <c r="J2" s="491"/>
      <c r="K2" s="491"/>
      <c r="L2" s="491"/>
      <c r="M2" s="491"/>
      <c r="N2" s="491"/>
      <c r="O2" s="491"/>
      <c r="P2" s="491"/>
      <c r="Q2" s="491"/>
      <c r="R2" s="491"/>
      <c r="S2" s="491"/>
      <c r="T2" s="491"/>
      <c r="U2" s="491"/>
      <c r="V2" s="491"/>
      <c r="W2" s="491"/>
      <c r="X2" s="491"/>
      <c r="Y2" s="491"/>
    </row>
    <row r="3" spans="1:25" s="232" customFormat="1" ht="20.25" customHeight="1">
      <c r="A3" s="491" t="s">
        <v>498</v>
      </c>
      <c r="B3" s="491"/>
      <c r="C3" s="491"/>
      <c r="D3" s="491"/>
      <c r="E3" s="491"/>
      <c r="F3" s="491"/>
      <c r="G3" s="491"/>
      <c r="H3" s="491"/>
      <c r="I3" s="491"/>
      <c r="J3" s="491"/>
      <c r="K3" s="491"/>
      <c r="L3" s="491"/>
      <c r="M3" s="491"/>
      <c r="N3" s="491"/>
      <c r="O3" s="491"/>
      <c r="P3" s="491"/>
      <c r="Q3" s="491"/>
      <c r="R3" s="491"/>
      <c r="S3" s="491"/>
      <c r="T3" s="491"/>
      <c r="U3" s="491"/>
      <c r="V3" s="491"/>
      <c r="W3" s="491"/>
      <c r="X3" s="491"/>
      <c r="Y3" s="491"/>
    </row>
    <row r="4" spans="1:25" s="232" customFormat="1" ht="18.75">
      <c r="A4" s="490" t="str">
        <f>'Tổng hợp'!A3:U3</f>
        <v>(Kèm theo Tờ trình số             /TTr-UBND ngày           /12/2024 của UBND huyện Châu Thành)</v>
      </c>
      <c r="B4" s="490"/>
      <c r="C4" s="490"/>
      <c r="D4" s="490"/>
      <c r="E4" s="490"/>
      <c r="F4" s="490"/>
      <c r="G4" s="490"/>
      <c r="H4" s="490"/>
      <c r="I4" s="490"/>
      <c r="J4" s="490"/>
      <c r="K4" s="490"/>
      <c r="L4" s="490"/>
      <c r="M4" s="490"/>
      <c r="N4" s="490"/>
      <c r="O4" s="490"/>
      <c r="P4" s="490"/>
      <c r="Q4" s="490"/>
      <c r="R4" s="490"/>
      <c r="S4" s="490"/>
      <c r="T4" s="490"/>
      <c r="U4" s="490"/>
      <c r="V4" s="490"/>
      <c r="W4" s="490"/>
      <c r="X4" s="490"/>
      <c r="Y4" s="490"/>
    </row>
    <row r="5" spans="1:25" s="232" customFormat="1" ht="18.75" hidden="1" customHeight="1">
      <c r="A5" s="490" t="s">
        <v>442</v>
      </c>
      <c r="B5" s="490"/>
      <c r="C5" s="490"/>
      <c r="D5" s="490"/>
      <c r="E5" s="490"/>
      <c r="F5" s="490"/>
      <c r="G5" s="490"/>
      <c r="H5" s="490"/>
      <c r="I5" s="490"/>
      <c r="J5" s="490"/>
      <c r="K5" s="490"/>
      <c r="L5" s="490"/>
      <c r="M5" s="490"/>
      <c r="N5" s="490"/>
      <c r="O5" s="490"/>
      <c r="P5" s="490"/>
      <c r="Q5" s="490"/>
      <c r="R5" s="490"/>
      <c r="S5" s="490"/>
      <c r="T5" s="490"/>
      <c r="U5" s="490"/>
      <c r="V5" s="490"/>
      <c r="W5" s="490"/>
      <c r="X5" s="490"/>
      <c r="Y5" s="490"/>
    </row>
    <row r="6" spans="1:25" s="234" customFormat="1" ht="23.25">
      <c r="C6" s="264"/>
      <c r="D6" s="264"/>
      <c r="E6" s="264"/>
      <c r="F6" s="264"/>
      <c r="G6" s="264"/>
      <c r="H6" s="264"/>
      <c r="I6" s="264"/>
      <c r="J6" s="264"/>
      <c r="K6" s="264"/>
      <c r="L6" s="264"/>
      <c r="M6" s="264"/>
      <c r="N6" s="264"/>
      <c r="O6" s="293"/>
      <c r="P6" s="293"/>
      <c r="Q6" s="264"/>
      <c r="R6" s="264"/>
      <c r="S6" s="264"/>
      <c r="T6" s="264"/>
      <c r="U6" s="264"/>
      <c r="V6" s="264"/>
      <c r="W6" s="305" t="s">
        <v>3</v>
      </c>
      <c r="X6" s="264"/>
      <c r="Y6" s="264"/>
    </row>
    <row r="7" spans="1:25" s="302" customFormat="1" ht="40.5" customHeight="1">
      <c r="A7" s="481" t="s">
        <v>22</v>
      </c>
      <c r="B7" s="497" t="s">
        <v>23</v>
      </c>
      <c r="C7" s="489" t="s">
        <v>391</v>
      </c>
      <c r="D7" s="481" t="s">
        <v>24</v>
      </c>
      <c r="E7" s="481" t="s">
        <v>25</v>
      </c>
      <c r="F7" s="481" t="s">
        <v>24</v>
      </c>
      <c r="G7" s="481" t="s">
        <v>26</v>
      </c>
      <c r="H7" s="481" t="s">
        <v>122</v>
      </c>
      <c r="I7" s="481"/>
      <c r="J7" s="481"/>
      <c r="K7" s="481" t="s">
        <v>351</v>
      </c>
      <c r="L7" s="481"/>
      <c r="M7" s="481"/>
      <c r="N7" s="481"/>
      <c r="O7" s="494" t="s">
        <v>555</v>
      </c>
      <c r="P7" s="494"/>
      <c r="Q7" s="481" t="s">
        <v>557</v>
      </c>
      <c r="R7" s="481"/>
      <c r="S7" s="481"/>
      <c r="T7" s="481"/>
      <c r="U7" s="481" t="s">
        <v>558</v>
      </c>
      <c r="V7" s="481"/>
      <c r="W7" s="481"/>
      <c r="X7" s="481"/>
      <c r="Y7" s="481" t="s">
        <v>7</v>
      </c>
    </row>
    <row r="8" spans="1:25" s="302" customFormat="1" ht="36.75" customHeight="1">
      <c r="A8" s="481"/>
      <c r="B8" s="470"/>
      <c r="C8" s="489"/>
      <c r="D8" s="481"/>
      <c r="E8" s="481"/>
      <c r="F8" s="481"/>
      <c r="G8" s="481"/>
      <c r="H8" s="481" t="s">
        <v>31</v>
      </c>
      <c r="I8" s="481" t="s">
        <v>32</v>
      </c>
      <c r="J8" s="481"/>
      <c r="K8" s="481"/>
      <c r="L8" s="481"/>
      <c r="M8" s="481"/>
      <c r="N8" s="481"/>
      <c r="O8" s="494"/>
      <c r="P8" s="494"/>
      <c r="Q8" s="481"/>
      <c r="R8" s="481"/>
      <c r="S8" s="481"/>
      <c r="T8" s="481"/>
      <c r="U8" s="481"/>
      <c r="V8" s="481"/>
      <c r="W8" s="481"/>
      <c r="X8" s="481"/>
      <c r="Y8" s="481"/>
    </row>
    <row r="9" spans="1:25" s="302" customFormat="1" ht="60.75" customHeight="1">
      <c r="A9" s="481"/>
      <c r="B9" s="470"/>
      <c r="C9" s="489"/>
      <c r="D9" s="481"/>
      <c r="E9" s="481"/>
      <c r="F9" s="481"/>
      <c r="G9" s="481"/>
      <c r="H9" s="481"/>
      <c r="I9" s="481" t="s">
        <v>36</v>
      </c>
      <c r="J9" s="481" t="s">
        <v>292</v>
      </c>
      <c r="K9" s="481" t="s">
        <v>36</v>
      </c>
      <c r="L9" s="481" t="s">
        <v>292</v>
      </c>
      <c r="M9" s="481"/>
      <c r="N9" s="481"/>
      <c r="O9" s="494" t="s">
        <v>9</v>
      </c>
      <c r="P9" s="494" t="s">
        <v>292</v>
      </c>
      <c r="Q9" s="481" t="s">
        <v>36</v>
      </c>
      <c r="R9" s="481" t="s">
        <v>292</v>
      </c>
      <c r="S9" s="481"/>
      <c r="T9" s="481"/>
      <c r="U9" s="481" t="s">
        <v>292</v>
      </c>
      <c r="V9" s="481"/>
      <c r="W9" s="481"/>
      <c r="X9" s="481"/>
      <c r="Y9" s="481"/>
    </row>
    <row r="10" spans="1:25" s="302" customFormat="1" ht="33.75" customHeight="1">
      <c r="A10" s="481"/>
      <c r="B10" s="470"/>
      <c r="C10" s="489"/>
      <c r="D10" s="481"/>
      <c r="E10" s="481"/>
      <c r="F10" s="481"/>
      <c r="G10" s="481"/>
      <c r="H10" s="481"/>
      <c r="I10" s="481"/>
      <c r="J10" s="482"/>
      <c r="K10" s="481"/>
      <c r="L10" s="481" t="s">
        <v>9</v>
      </c>
      <c r="M10" s="488" t="s">
        <v>14</v>
      </c>
      <c r="N10" s="488"/>
      <c r="O10" s="494"/>
      <c r="P10" s="494"/>
      <c r="Q10" s="481"/>
      <c r="R10" s="481" t="s">
        <v>9</v>
      </c>
      <c r="S10" s="488" t="s">
        <v>14</v>
      </c>
      <c r="T10" s="488"/>
      <c r="U10" s="481" t="s">
        <v>9</v>
      </c>
      <c r="V10" s="488" t="s">
        <v>14</v>
      </c>
      <c r="W10" s="488"/>
      <c r="X10" s="488"/>
      <c r="Y10" s="481"/>
    </row>
    <row r="11" spans="1:25" s="302" customFormat="1" ht="135" customHeight="1">
      <c r="A11" s="481"/>
      <c r="B11" s="470"/>
      <c r="C11" s="489"/>
      <c r="D11" s="481"/>
      <c r="E11" s="481"/>
      <c r="F11" s="481"/>
      <c r="G11" s="481"/>
      <c r="H11" s="481"/>
      <c r="I11" s="481"/>
      <c r="J11" s="482"/>
      <c r="K11" s="481"/>
      <c r="L11" s="481"/>
      <c r="M11" s="301" t="s">
        <v>38</v>
      </c>
      <c r="N11" s="301" t="s">
        <v>290</v>
      </c>
      <c r="O11" s="494"/>
      <c r="P11" s="494"/>
      <c r="Q11" s="481"/>
      <c r="R11" s="481"/>
      <c r="S11" s="301" t="s">
        <v>38</v>
      </c>
      <c r="T11" s="301" t="s">
        <v>290</v>
      </c>
      <c r="U11" s="481"/>
      <c r="V11" s="301" t="s">
        <v>77</v>
      </c>
      <c r="W11" s="301" t="s">
        <v>349</v>
      </c>
      <c r="X11" s="301" t="s">
        <v>350</v>
      </c>
      <c r="Y11" s="481"/>
    </row>
    <row r="12" spans="1:25" s="238" customFormat="1" ht="30.75" hidden="1" customHeight="1">
      <c r="A12" s="237">
        <v>1</v>
      </c>
      <c r="B12" s="463"/>
      <c r="C12" s="237">
        <v>3</v>
      </c>
      <c r="D12" s="237">
        <v>4</v>
      </c>
      <c r="E12" s="237">
        <v>5</v>
      </c>
      <c r="F12" s="237">
        <v>6</v>
      </c>
      <c r="G12" s="237">
        <v>7</v>
      </c>
      <c r="H12" s="237">
        <v>8</v>
      </c>
      <c r="I12" s="237">
        <v>9</v>
      </c>
      <c r="J12" s="237">
        <v>10</v>
      </c>
      <c r="K12" s="237">
        <v>11</v>
      </c>
      <c r="L12" s="237">
        <v>12</v>
      </c>
      <c r="M12" s="237">
        <v>13</v>
      </c>
      <c r="N12" s="237">
        <v>14</v>
      </c>
      <c r="O12" s="237">
        <v>15</v>
      </c>
      <c r="P12" s="237">
        <v>16</v>
      </c>
      <c r="Q12" s="237">
        <v>17</v>
      </c>
      <c r="R12" s="237">
        <v>18</v>
      </c>
      <c r="S12" s="237">
        <v>19</v>
      </c>
      <c r="T12" s="237">
        <v>20</v>
      </c>
      <c r="U12" s="237">
        <v>21</v>
      </c>
      <c r="V12" s="237">
        <v>22</v>
      </c>
      <c r="W12" s="237">
        <v>23</v>
      </c>
      <c r="X12" s="237">
        <v>24</v>
      </c>
      <c r="Y12" s="237">
        <v>25</v>
      </c>
    </row>
    <row r="13" spans="1:25" s="241" customFormat="1" ht="34.5" customHeight="1">
      <c r="A13" s="458"/>
      <c r="B13" s="376" t="s">
        <v>392</v>
      </c>
      <c r="C13" s="307"/>
      <c r="D13" s="270"/>
      <c r="E13" s="270"/>
      <c r="F13" s="270"/>
      <c r="G13" s="270"/>
      <c r="H13" s="270"/>
      <c r="I13" s="271">
        <f>I24</f>
        <v>38269.040000000001</v>
      </c>
      <c r="J13" s="271">
        <f t="shared" ref="J13:X13" si="0">J24</f>
        <v>38269.040000000001</v>
      </c>
      <c r="K13" s="271">
        <f t="shared" si="0"/>
        <v>0</v>
      </c>
      <c r="L13" s="271">
        <f t="shared" si="0"/>
        <v>0</v>
      </c>
      <c r="M13" s="271">
        <f t="shared" si="0"/>
        <v>0</v>
      </c>
      <c r="N13" s="271">
        <f t="shared" si="0"/>
        <v>0</v>
      </c>
      <c r="O13" s="271">
        <f t="shared" si="0"/>
        <v>32642.788</v>
      </c>
      <c r="P13" s="271">
        <f t="shared" si="0"/>
        <v>32642.788</v>
      </c>
      <c r="Q13" s="271">
        <f t="shared" si="0"/>
        <v>2605</v>
      </c>
      <c r="R13" s="271">
        <f t="shared" si="0"/>
        <v>2605</v>
      </c>
      <c r="S13" s="271">
        <f t="shared" si="0"/>
        <v>36</v>
      </c>
      <c r="T13" s="271">
        <f t="shared" si="0"/>
        <v>36</v>
      </c>
      <c r="U13" s="271">
        <f t="shared" si="0"/>
        <v>2605</v>
      </c>
      <c r="V13" s="271">
        <f t="shared" si="0"/>
        <v>0</v>
      </c>
      <c r="W13" s="271">
        <f t="shared" si="0"/>
        <v>0</v>
      </c>
      <c r="X13" s="271">
        <f t="shared" si="0"/>
        <v>2605</v>
      </c>
      <c r="Y13" s="217"/>
    </row>
    <row r="14" spans="1:25" s="243" customFormat="1" ht="198" hidden="1" customHeight="1">
      <c r="A14" s="353" t="s">
        <v>40</v>
      </c>
      <c r="B14" s="459" t="s">
        <v>377</v>
      </c>
      <c r="C14" s="308"/>
      <c r="D14" s="272"/>
      <c r="E14" s="272"/>
      <c r="F14" s="272"/>
      <c r="G14" s="272"/>
      <c r="H14" s="272"/>
      <c r="I14" s="271">
        <f t="shared" ref="I14:X14" si="1">SUM(I15:I15)</f>
        <v>0</v>
      </c>
      <c r="J14" s="271">
        <f t="shared" si="1"/>
        <v>0</v>
      </c>
      <c r="K14" s="271">
        <f t="shared" si="1"/>
        <v>0</v>
      </c>
      <c r="L14" s="271">
        <f t="shared" si="1"/>
        <v>0</v>
      </c>
      <c r="M14" s="271">
        <f t="shared" si="1"/>
        <v>0</v>
      </c>
      <c r="N14" s="271">
        <f t="shared" si="1"/>
        <v>0</v>
      </c>
      <c r="O14" s="314">
        <f t="shared" si="1"/>
        <v>0</v>
      </c>
      <c r="P14" s="314">
        <f t="shared" si="1"/>
        <v>0</v>
      </c>
      <c r="Q14" s="271">
        <f t="shared" si="1"/>
        <v>0</v>
      </c>
      <c r="R14" s="271">
        <f t="shared" si="1"/>
        <v>0</v>
      </c>
      <c r="S14" s="271">
        <f t="shared" si="1"/>
        <v>0</v>
      </c>
      <c r="T14" s="271">
        <f t="shared" si="1"/>
        <v>0</v>
      </c>
      <c r="U14" s="271">
        <f t="shared" si="1"/>
        <v>0</v>
      </c>
      <c r="V14" s="271">
        <f t="shared" si="1"/>
        <v>0</v>
      </c>
      <c r="W14" s="271">
        <f t="shared" si="1"/>
        <v>0</v>
      </c>
      <c r="X14" s="271">
        <f t="shared" si="1"/>
        <v>0</v>
      </c>
      <c r="Y14" s="217"/>
    </row>
    <row r="15" spans="1:25" s="243" customFormat="1" ht="18.75" hidden="1" customHeight="1">
      <c r="A15" s="333"/>
      <c r="B15" s="388"/>
      <c r="C15" s="220" t="s">
        <v>624</v>
      </c>
      <c r="D15" s="272"/>
      <c r="E15" s="272"/>
      <c r="F15" s="272"/>
      <c r="G15" s="272"/>
      <c r="H15" s="254"/>
      <c r="I15" s="221"/>
      <c r="J15" s="221"/>
      <c r="K15" s="303"/>
      <c r="L15" s="221"/>
      <c r="M15" s="271"/>
      <c r="N15" s="271"/>
      <c r="O15" s="319"/>
      <c r="P15" s="319"/>
      <c r="Q15" s="221"/>
      <c r="R15" s="221"/>
      <c r="S15" s="271"/>
      <c r="T15" s="271"/>
      <c r="U15" s="258"/>
      <c r="V15" s="271"/>
      <c r="W15" s="258"/>
      <c r="X15" s="221"/>
      <c r="Y15" s="225"/>
    </row>
    <row r="16" spans="1:25" s="243" customFormat="1" ht="115.5" hidden="1" customHeight="1">
      <c r="A16" s="353" t="s">
        <v>53</v>
      </c>
      <c r="B16" s="459" t="s">
        <v>381</v>
      </c>
      <c r="C16" s="220" t="s">
        <v>624</v>
      </c>
      <c r="D16" s="272"/>
      <c r="E16" s="272"/>
      <c r="F16" s="272"/>
      <c r="G16" s="272"/>
      <c r="H16" s="272"/>
      <c r="I16" s="320"/>
      <c r="J16" s="320"/>
      <c r="K16" s="320"/>
      <c r="L16" s="320"/>
      <c r="M16" s="320"/>
      <c r="N16" s="320"/>
      <c r="O16" s="321"/>
      <c r="P16" s="321"/>
      <c r="Q16" s="320"/>
      <c r="R16" s="320"/>
      <c r="S16" s="320"/>
      <c r="T16" s="320"/>
      <c r="U16" s="320"/>
      <c r="V16" s="320"/>
      <c r="W16" s="320"/>
      <c r="X16" s="320"/>
      <c r="Y16" s="250"/>
    </row>
    <row r="17" spans="1:25" s="241" customFormat="1" ht="33" hidden="1" customHeight="1">
      <c r="A17" s="458"/>
      <c r="B17" s="376" t="s">
        <v>382</v>
      </c>
      <c r="C17" s="220" t="s">
        <v>624</v>
      </c>
      <c r="D17" s="270"/>
      <c r="E17" s="270"/>
      <c r="F17" s="270"/>
      <c r="G17" s="270"/>
      <c r="H17" s="270"/>
      <c r="I17" s="271" t="e">
        <f>SUM(#REF!)</f>
        <v>#REF!</v>
      </c>
      <c r="J17" s="271" t="e">
        <f>SUM(#REF!)</f>
        <v>#REF!</v>
      </c>
      <c r="K17" s="271" t="e">
        <f>SUM(#REF!)</f>
        <v>#REF!</v>
      </c>
      <c r="L17" s="271" t="e">
        <f>SUM(#REF!)</f>
        <v>#REF!</v>
      </c>
      <c r="M17" s="271" t="e">
        <f>SUM(#REF!)</f>
        <v>#REF!</v>
      </c>
      <c r="N17" s="271" t="e">
        <f>SUM(#REF!)</f>
        <v>#REF!</v>
      </c>
      <c r="O17" s="314" t="e">
        <f>SUM(#REF!)</f>
        <v>#REF!</v>
      </c>
      <c r="P17" s="314" t="e">
        <f>SUM(#REF!)</f>
        <v>#REF!</v>
      </c>
      <c r="Q17" s="271" t="e">
        <f>SUM(#REF!)</f>
        <v>#REF!</v>
      </c>
      <c r="R17" s="271" t="e">
        <f>SUM(#REF!)</f>
        <v>#REF!</v>
      </c>
      <c r="S17" s="271" t="e">
        <f>SUM(#REF!)</f>
        <v>#REF!</v>
      </c>
      <c r="T17" s="271" t="e">
        <f>SUM(#REF!)</f>
        <v>#REF!</v>
      </c>
      <c r="U17" s="271" t="e">
        <f>SUM(#REF!)</f>
        <v>#REF!</v>
      </c>
      <c r="V17" s="271" t="e">
        <f>SUM(#REF!)</f>
        <v>#REF!</v>
      </c>
      <c r="W17" s="271" t="e">
        <f>SUM(#REF!)</f>
        <v>#REF!</v>
      </c>
      <c r="X17" s="271" t="e">
        <f>SUM(#REF!)</f>
        <v>#REF!</v>
      </c>
      <c r="Y17" s="240"/>
    </row>
    <row r="18" spans="1:25" s="232" customFormat="1" ht="18.75" hidden="1" customHeight="1">
      <c r="A18" s="361"/>
      <c r="B18" s="460"/>
      <c r="C18" s="220" t="s">
        <v>624</v>
      </c>
      <c r="D18" s="272"/>
      <c r="E18" s="272"/>
      <c r="F18" s="272"/>
      <c r="G18" s="272"/>
      <c r="H18" s="272"/>
      <c r="I18" s="309"/>
      <c r="J18" s="309"/>
      <c r="K18" s="309"/>
      <c r="L18" s="309"/>
      <c r="M18" s="309"/>
      <c r="N18" s="309"/>
      <c r="O18" s="323"/>
      <c r="P18" s="323"/>
      <c r="Q18" s="309"/>
      <c r="R18" s="309"/>
      <c r="S18" s="309"/>
      <c r="T18" s="309"/>
      <c r="U18" s="309"/>
      <c r="V18" s="309"/>
      <c r="W18" s="309"/>
      <c r="X18" s="309"/>
      <c r="Y18" s="248"/>
    </row>
    <row r="19" spans="1:25" s="232" customFormat="1" ht="18.75" hidden="1" customHeight="1">
      <c r="A19" s="361"/>
      <c r="B19" s="460"/>
      <c r="C19" s="220" t="s">
        <v>624</v>
      </c>
      <c r="D19" s="272"/>
      <c r="E19" s="272"/>
      <c r="F19" s="272"/>
      <c r="G19" s="272"/>
      <c r="H19" s="272"/>
      <c r="I19" s="309"/>
      <c r="J19" s="309"/>
      <c r="K19" s="309"/>
      <c r="L19" s="309"/>
      <c r="M19" s="309"/>
      <c r="N19" s="309"/>
      <c r="O19" s="323"/>
      <c r="P19" s="323"/>
      <c r="Q19" s="309"/>
      <c r="R19" s="309"/>
      <c r="S19" s="309"/>
      <c r="T19" s="309"/>
      <c r="U19" s="309"/>
      <c r="V19" s="309"/>
      <c r="W19" s="309"/>
      <c r="X19" s="309"/>
      <c r="Y19" s="248"/>
    </row>
    <row r="20" spans="1:25" s="232" customFormat="1" ht="18.75" hidden="1" customHeight="1">
      <c r="A20" s="361"/>
      <c r="B20" s="460"/>
      <c r="C20" s="220" t="s">
        <v>624</v>
      </c>
      <c r="D20" s="272"/>
      <c r="E20" s="272"/>
      <c r="F20" s="272"/>
      <c r="G20" s="272"/>
      <c r="H20" s="272"/>
      <c r="I20" s="309"/>
      <c r="J20" s="309"/>
      <c r="K20" s="309"/>
      <c r="L20" s="309"/>
      <c r="M20" s="309"/>
      <c r="N20" s="309"/>
      <c r="O20" s="323"/>
      <c r="P20" s="323"/>
      <c r="Q20" s="309"/>
      <c r="R20" s="309"/>
      <c r="S20" s="309"/>
      <c r="T20" s="309"/>
      <c r="U20" s="309"/>
      <c r="V20" s="309"/>
      <c r="W20" s="309"/>
      <c r="X20" s="309"/>
      <c r="Y20" s="248"/>
    </row>
    <row r="21" spans="1:25" s="241" customFormat="1" ht="33" hidden="1" customHeight="1">
      <c r="A21" s="353"/>
      <c r="B21" s="461" t="s">
        <v>383</v>
      </c>
      <c r="C21" s="220" t="s">
        <v>624</v>
      </c>
      <c r="D21" s="270"/>
      <c r="E21" s="270"/>
      <c r="F21" s="270"/>
      <c r="G21" s="270"/>
      <c r="H21" s="324"/>
      <c r="I21" s="271" t="e">
        <f>SUM(#REF!)</f>
        <v>#REF!</v>
      </c>
      <c r="J21" s="271" t="e">
        <f>SUM(#REF!)</f>
        <v>#REF!</v>
      </c>
      <c r="K21" s="271" t="e">
        <f>SUM(#REF!)</f>
        <v>#REF!</v>
      </c>
      <c r="L21" s="271" t="e">
        <f>SUM(#REF!)</f>
        <v>#REF!</v>
      </c>
      <c r="M21" s="271" t="e">
        <f>SUM(#REF!)</f>
        <v>#REF!</v>
      </c>
      <c r="N21" s="271" t="e">
        <f>SUM(#REF!)</f>
        <v>#REF!</v>
      </c>
      <c r="O21" s="314" t="e">
        <f>SUM(#REF!)</f>
        <v>#REF!</v>
      </c>
      <c r="P21" s="314" t="e">
        <f>SUM(#REF!)</f>
        <v>#REF!</v>
      </c>
      <c r="Q21" s="271" t="e">
        <f>SUM(#REF!)</f>
        <v>#REF!</v>
      </c>
      <c r="R21" s="271" t="e">
        <f>SUM(#REF!)</f>
        <v>#REF!</v>
      </c>
      <c r="S21" s="271" t="e">
        <f>SUM(#REF!)</f>
        <v>#REF!</v>
      </c>
      <c r="T21" s="271" t="e">
        <f>SUM(#REF!)</f>
        <v>#REF!</v>
      </c>
      <c r="U21" s="271" t="e">
        <f>SUM(#REF!)</f>
        <v>#REF!</v>
      </c>
      <c r="V21" s="271" t="e">
        <f>SUM(#REF!)</f>
        <v>#REF!</v>
      </c>
      <c r="W21" s="271" t="e">
        <f>SUM(#REF!)</f>
        <v>#REF!</v>
      </c>
      <c r="X21" s="271" t="e">
        <f>SUM(#REF!)</f>
        <v>#REF!</v>
      </c>
      <c r="Y21" s="240"/>
    </row>
    <row r="22" spans="1:25" s="232" customFormat="1" ht="18.75" hidden="1" customHeight="1">
      <c r="A22" s="361"/>
      <c r="B22" s="460"/>
      <c r="C22" s="220" t="s">
        <v>624</v>
      </c>
      <c r="D22" s="272"/>
      <c r="E22" s="272"/>
      <c r="F22" s="272"/>
      <c r="G22" s="272"/>
      <c r="H22" s="272"/>
      <c r="I22" s="309"/>
      <c r="J22" s="309"/>
      <c r="K22" s="309"/>
      <c r="L22" s="309"/>
      <c r="M22" s="309"/>
      <c r="N22" s="309"/>
      <c r="O22" s="323"/>
      <c r="P22" s="323"/>
      <c r="Q22" s="309"/>
      <c r="R22" s="309"/>
      <c r="S22" s="309"/>
      <c r="T22" s="309"/>
      <c r="U22" s="309"/>
      <c r="V22" s="309"/>
      <c r="W22" s="309"/>
      <c r="X22" s="309"/>
      <c r="Y22" s="248"/>
    </row>
    <row r="23" spans="1:25" s="232" customFormat="1" ht="18.75" hidden="1" customHeight="1">
      <c r="A23" s="361"/>
      <c r="B23" s="460"/>
      <c r="D23" s="272"/>
      <c r="E23" s="272"/>
      <c r="F23" s="272"/>
      <c r="G23" s="272"/>
      <c r="H23" s="272"/>
      <c r="I23" s="309"/>
      <c r="J23" s="309"/>
      <c r="K23" s="309"/>
      <c r="L23" s="309"/>
      <c r="M23" s="309"/>
      <c r="N23" s="309"/>
      <c r="O23" s="323"/>
      <c r="P23" s="323"/>
      <c r="Q23" s="309"/>
      <c r="R23" s="309"/>
      <c r="S23" s="309"/>
      <c r="T23" s="309"/>
      <c r="U23" s="309"/>
      <c r="V23" s="309"/>
      <c r="W23" s="309"/>
      <c r="X23" s="309"/>
      <c r="Y23" s="248"/>
    </row>
    <row r="24" spans="1:25" s="243" customFormat="1" ht="31.5">
      <c r="A24" s="353" t="s">
        <v>40</v>
      </c>
      <c r="B24" s="459" t="s">
        <v>561</v>
      </c>
      <c r="C24" s="232"/>
      <c r="D24" s="272"/>
      <c r="E24" s="272"/>
      <c r="F24" s="272"/>
      <c r="G24" s="272"/>
      <c r="H24" s="272"/>
      <c r="I24" s="271">
        <f>SUM(I25:I36)</f>
        <v>38269.040000000001</v>
      </c>
      <c r="J24" s="271">
        <f t="shared" ref="J24:X24" si="2">SUM(J25:J36)</f>
        <v>38269.040000000001</v>
      </c>
      <c r="K24" s="271">
        <f t="shared" si="2"/>
        <v>0</v>
      </c>
      <c r="L24" s="271">
        <f t="shared" si="2"/>
        <v>0</v>
      </c>
      <c r="M24" s="271">
        <f t="shared" si="2"/>
        <v>0</v>
      </c>
      <c r="N24" s="271">
        <f t="shared" si="2"/>
        <v>0</v>
      </c>
      <c r="O24" s="271">
        <f t="shared" si="2"/>
        <v>32642.788</v>
      </c>
      <c r="P24" s="271">
        <f t="shared" si="2"/>
        <v>32642.788</v>
      </c>
      <c r="Q24" s="271">
        <f t="shared" si="2"/>
        <v>2605</v>
      </c>
      <c r="R24" s="271">
        <f t="shared" si="2"/>
        <v>2605</v>
      </c>
      <c r="S24" s="271">
        <f t="shared" si="2"/>
        <v>36</v>
      </c>
      <c r="T24" s="271">
        <f t="shared" si="2"/>
        <v>36</v>
      </c>
      <c r="U24" s="271">
        <f t="shared" si="2"/>
        <v>2605</v>
      </c>
      <c r="V24" s="271">
        <f t="shared" si="2"/>
        <v>0</v>
      </c>
      <c r="W24" s="271">
        <f t="shared" si="2"/>
        <v>0</v>
      </c>
      <c r="X24" s="271">
        <f t="shared" si="2"/>
        <v>2605</v>
      </c>
      <c r="Y24" s="242"/>
    </row>
    <row r="25" spans="1:25" s="232" customFormat="1" ht="81.75" customHeight="1">
      <c r="A25" s="332">
        <v>1</v>
      </c>
      <c r="B25" s="462" t="s">
        <v>1041</v>
      </c>
      <c r="C25" s="368" t="s">
        <v>624</v>
      </c>
      <c r="D25" s="352" t="s">
        <v>447</v>
      </c>
      <c r="E25" s="442" t="s">
        <v>452</v>
      </c>
      <c r="F25" s="352" t="s">
        <v>447</v>
      </c>
      <c r="G25" s="387" t="s">
        <v>456</v>
      </c>
      <c r="H25" s="335" t="s">
        <v>457</v>
      </c>
      <c r="I25" s="403">
        <v>3171.1979999999999</v>
      </c>
      <c r="J25" s="403">
        <v>3171.1979999999999</v>
      </c>
      <c r="K25" s="404"/>
      <c r="L25" s="404"/>
      <c r="M25" s="405"/>
      <c r="N25" s="406"/>
      <c r="O25" s="403">
        <v>2950</v>
      </c>
      <c r="P25" s="403">
        <v>2950</v>
      </c>
      <c r="Q25" s="407">
        <v>104</v>
      </c>
      <c r="R25" s="407">
        <v>104</v>
      </c>
      <c r="S25" s="405"/>
      <c r="T25" s="405"/>
      <c r="U25" s="407">
        <f>SUM(V25:X25)</f>
        <v>104</v>
      </c>
      <c r="V25" s="405"/>
      <c r="W25" s="408"/>
      <c r="X25" s="399">
        <v>104</v>
      </c>
      <c r="Y25" s="409"/>
    </row>
    <row r="26" spans="1:25" s="232" customFormat="1" ht="81.75" customHeight="1">
      <c r="A26" s="332">
        <v>2</v>
      </c>
      <c r="B26" s="462" t="s">
        <v>1042</v>
      </c>
      <c r="C26" s="368" t="s">
        <v>624</v>
      </c>
      <c r="D26" s="352" t="s">
        <v>431</v>
      </c>
      <c r="E26" s="442" t="s">
        <v>453</v>
      </c>
      <c r="F26" s="352" t="s">
        <v>431</v>
      </c>
      <c r="G26" s="387" t="s">
        <v>456</v>
      </c>
      <c r="H26" s="335" t="s">
        <v>458</v>
      </c>
      <c r="I26" s="403">
        <v>3156.94</v>
      </c>
      <c r="J26" s="403">
        <v>3156.94</v>
      </c>
      <c r="K26" s="404"/>
      <c r="L26" s="404"/>
      <c r="M26" s="405"/>
      <c r="N26" s="406"/>
      <c r="O26" s="403">
        <v>3100</v>
      </c>
      <c r="P26" s="403">
        <v>3100</v>
      </c>
      <c r="Q26" s="407">
        <v>57</v>
      </c>
      <c r="R26" s="407">
        <v>57</v>
      </c>
      <c r="S26" s="405"/>
      <c r="T26" s="405"/>
      <c r="U26" s="407">
        <f t="shared" ref="U26:U34" si="3">SUM(V26:X26)</f>
        <v>57</v>
      </c>
      <c r="V26" s="405"/>
      <c r="W26" s="408"/>
      <c r="X26" s="399">
        <v>57</v>
      </c>
      <c r="Y26" s="409"/>
    </row>
    <row r="27" spans="1:25" s="232" customFormat="1" ht="81.75" customHeight="1">
      <c r="A27" s="332">
        <v>3</v>
      </c>
      <c r="B27" s="462" t="s">
        <v>1043</v>
      </c>
      <c r="C27" s="368" t="s">
        <v>624</v>
      </c>
      <c r="D27" s="352" t="s">
        <v>448</v>
      </c>
      <c r="E27" s="442" t="s">
        <v>454</v>
      </c>
      <c r="F27" s="352" t="s">
        <v>448</v>
      </c>
      <c r="G27" s="387" t="s">
        <v>456</v>
      </c>
      <c r="H27" s="335" t="s">
        <v>459</v>
      </c>
      <c r="I27" s="403">
        <v>3163.431</v>
      </c>
      <c r="J27" s="403">
        <v>3163.431</v>
      </c>
      <c r="K27" s="404"/>
      <c r="L27" s="404"/>
      <c r="M27" s="405"/>
      <c r="N27" s="406"/>
      <c r="O27" s="403">
        <v>3035.788</v>
      </c>
      <c r="P27" s="403">
        <v>3035.788</v>
      </c>
      <c r="Q27" s="407">
        <v>17</v>
      </c>
      <c r="R27" s="407">
        <v>17</v>
      </c>
      <c r="S27" s="407">
        <v>17</v>
      </c>
      <c r="T27" s="407">
        <v>17</v>
      </c>
      <c r="U27" s="407">
        <v>17</v>
      </c>
      <c r="V27" s="405"/>
      <c r="W27" s="408"/>
      <c r="X27" s="407">
        <v>17</v>
      </c>
      <c r="Y27" s="409"/>
    </row>
    <row r="28" spans="1:25" s="232" customFormat="1" ht="81.75" customHeight="1">
      <c r="A28" s="332">
        <v>4</v>
      </c>
      <c r="B28" s="462" t="s">
        <v>1044</v>
      </c>
      <c r="C28" s="368" t="s">
        <v>624</v>
      </c>
      <c r="D28" s="352" t="s">
        <v>449</v>
      </c>
      <c r="E28" s="442" t="s">
        <v>455</v>
      </c>
      <c r="F28" s="352" t="s">
        <v>449</v>
      </c>
      <c r="G28" s="387" t="s">
        <v>456</v>
      </c>
      <c r="H28" s="335" t="s">
        <v>460</v>
      </c>
      <c r="I28" s="403">
        <v>3157.1790000000001</v>
      </c>
      <c r="J28" s="403">
        <v>3157.1790000000001</v>
      </c>
      <c r="K28" s="404"/>
      <c r="L28" s="404"/>
      <c r="M28" s="405"/>
      <c r="N28" s="406"/>
      <c r="O28" s="403">
        <v>3000</v>
      </c>
      <c r="P28" s="403">
        <v>3000</v>
      </c>
      <c r="Q28" s="407">
        <v>18</v>
      </c>
      <c r="R28" s="407">
        <v>18</v>
      </c>
      <c r="S28" s="405"/>
      <c r="T28" s="405"/>
      <c r="U28" s="407">
        <f t="shared" si="3"/>
        <v>18</v>
      </c>
      <c r="V28" s="405"/>
      <c r="W28" s="408"/>
      <c r="X28" s="399">
        <v>18</v>
      </c>
      <c r="Y28" s="409"/>
    </row>
    <row r="29" spans="1:25" s="232" customFormat="1" ht="81.75" customHeight="1">
      <c r="A29" s="332">
        <v>5</v>
      </c>
      <c r="B29" s="462" t="s">
        <v>1045</v>
      </c>
      <c r="C29" s="368" t="s">
        <v>624</v>
      </c>
      <c r="D29" s="352" t="s">
        <v>451</v>
      </c>
      <c r="E29" s="442" t="s">
        <v>453</v>
      </c>
      <c r="F29" s="352" t="s">
        <v>451</v>
      </c>
      <c r="G29" s="387" t="s">
        <v>456</v>
      </c>
      <c r="H29" s="335" t="s">
        <v>461</v>
      </c>
      <c r="I29" s="403">
        <v>3137.8670000000002</v>
      </c>
      <c r="J29" s="403">
        <v>3137.8670000000002</v>
      </c>
      <c r="K29" s="404"/>
      <c r="L29" s="404"/>
      <c r="M29" s="405"/>
      <c r="N29" s="406"/>
      <c r="O29" s="403">
        <v>2895</v>
      </c>
      <c r="P29" s="403">
        <v>2895</v>
      </c>
      <c r="Q29" s="407">
        <v>10</v>
      </c>
      <c r="R29" s="407">
        <v>10</v>
      </c>
      <c r="S29" s="405"/>
      <c r="T29" s="405"/>
      <c r="U29" s="407">
        <v>10</v>
      </c>
      <c r="V29" s="405"/>
      <c r="W29" s="408"/>
      <c r="X29" s="399">
        <f t="shared" ref="X29:X30" si="4">U29</f>
        <v>10</v>
      </c>
      <c r="Y29" s="409"/>
    </row>
    <row r="30" spans="1:25" s="232" customFormat="1" ht="81.75" customHeight="1">
      <c r="A30" s="332">
        <v>6</v>
      </c>
      <c r="B30" s="462" t="s">
        <v>1046</v>
      </c>
      <c r="C30" s="368" t="s">
        <v>624</v>
      </c>
      <c r="D30" s="352" t="s">
        <v>352</v>
      </c>
      <c r="E30" s="442" t="s">
        <v>1019</v>
      </c>
      <c r="F30" s="352" t="s">
        <v>352</v>
      </c>
      <c r="G30" s="387" t="s">
        <v>456</v>
      </c>
      <c r="H30" s="335" t="s">
        <v>1020</v>
      </c>
      <c r="I30" s="403">
        <v>3153.4250000000002</v>
      </c>
      <c r="J30" s="403">
        <v>3153.4250000000002</v>
      </c>
      <c r="K30" s="404"/>
      <c r="L30" s="404"/>
      <c r="M30" s="405"/>
      <c r="N30" s="406"/>
      <c r="O30" s="403">
        <v>2900</v>
      </c>
      <c r="P30" s="403">
        <v>2900</v>
      </c>
      <c r="Q30" s="407">
        <v>10</v>
      </c>
      <c r="R30" s="407">
        <v>10</v>
      </c>
      <c r="S30" s="405"/>
      <c r="T30" s="405"/>
      <c r="U30" s="407">
        <v>10</v>
      </c>
      <c r="V30" s="405"/>
      <c r="W30" s="408"/>
      <c r="X30" s="399">
        <f t="shared" si="4"/>
        <v>10</v>
      </c>
      <c r="Y30" s="409"/>
    </row>
    <row r="31" spans="1:25" s="232" customFormat="1" ht="81.75" customHeight="1">
      <c r="A31" s="332">
        <v>7</v>
      </c>
      <c r="B31" s="462" t="s">
        <v>1047</v>
      </c>
      <c r="C31" s="368" t="s">
        <v>624</v>
      </c>
      <c r="D31" s="352" t="s">
        <v>428</v>
      </c>
      <c r="E31" s="442" t="s">
        <v>434</v>
      </c>
      <c r="F31" s="352" t="s">
        <v>428</v>
      </c>
      <c r="G31" s="387" t="s">
        <v>582</v>
      </c>
      <c r="H31" s="335" t="s">
        <v>583</v>
      </c>
      <c r="I31" s="403">
        <v>3169</v>
      </c>
      <c r="J31" s="403">
        <v>3169</v>
      </c>
      <c r="K31" s="404"/>
      <c r="L31" s="404"/>
      <c r="M31" s="405"/>
      <c r="N31" s="406"/>
      <c r="O31" s="403">
        <v>2600</v>
      </c>
      <c r="P31" s="403">
        <v>2600</v>
      </c>
      <c r="Q31" s="407">
        <v>600</v>
      </c>
      <c r="R31" s="407">
        <v>600</v>
      </c>
      <c r="S31" s="405"/>
      <c r="T31" s="405"/>
      <c r="U31" s="407">
        <f t="shared" si="3"/>
        <v>600</v>
      </c>
      <c r="V31" s="405"/>
      <c r="W31" s="408"/>
      <c r="X31" s="399">
        <v>600</v>
      </c>
      <c r="Y31" s="409"/>
    </row>
    <row r="32" spans="1:25" s="232" customFormat="1" ht="81.75" customHeight="1">
      <c r="A32" s="332">
        <v>8</v>
      </c>
      <c r="B32" s="462" t="s">
        <v>1048</v>
      </c>
      <c r="C32" s="368" t="s">
        <v>624</v>
      </c>
      <c r="D32" s="352" t="s">
        <v>353</v>
      </c>
      <c r="E32" s="442" t="s">
        <v>435</v>
      </c>
      <c r="F32" s="352" t="s">
        <v>353</v>
      </c>
      <c r="G32" s="387" t="s">
        <v>582</v>
      </c>
      <c r="H32" s="335" t="s">
        <v>584</v>
      </c>
      <c r="I32" s="403">
        <v>3480</v>
      </c>
      <c r="J32" s="403">
        <v>3480</v>
      </c>
      <c r="K32" s="404"/>
      <c r="L32" s="404"/>
      <c r="M32" s="405"/>
      <c r="N32" s="406"/>
      <c r="O32" s="403">
        <v>2700</v>
      </c>
      <c r="P32" s="403">
        <v>2700</v>
      </c>
      <c r="Q32" s="407">
        <v>19</v>
      </c>
      <c r="R32" s="407">
        <v>19</v>
      </c>
      <c r="S32" s="407">
        <v>19</v>
      </c>
      <c r="T32" s="407">
        <v>19</v>
      </c>
      <c r="U32" s="407">
        <v>19</v>
      </c>
      <c r="V32" s="405"/>
      <c r="W32" s="408"/>
      <c r="X32" s="399">
        <f>U32</f>
        <v>19</v>
      </c>
      <c r="Y32" s="409"/>
    </row>
    <row r="33" spans="1:25" s="232" customFormat="1" ht="81.75" customHeight="1">
      <c r="A33" s="332">
        <v>9</v>
      </c>
      <c r="B33" s="462" t="s">
        <v>1049</v>
      </c>
      <c r="C33" s="368" t="s">
        <v>624</v>
      </c>
      <c r="D33" s="352" t="s">
        <v>429</v>
      </c>
      <c r="E33" s="442" t="s">
        <v>462</v>
      </c>
      <c r="F33" s="352" t="s">
        <v>429</v>
      </c>
      <c r="G33" s="387" t="s">
        <v>582</v>
      </c>
      <c r="H33" s="335" t="s">
        <v>585</v>
      </c>
      <c r="I33" s="403">
        <v>3170</v>
      </c>
      <c r="J33" s="403">
        <v>3170</v>
      </c>
      <c r="K33" s="404"/>
      <c r="L33" s="404"/>
      <c r="M33" s="405"/>
      <c r="N33" s="406"/>
      <c r="O33" s="403">
        <v>2600</v>
      </c>
      <c r="P33" s="403">
        <v>2600</v>
      </c>
      <c r="Q33" s="407">
        <v>150</v>
      </c>
      <c r="R33" s="407">
        <v>150</v>
      </c>
      <c r="S33" s="405"/>
      <c r="T33" s="405"/>
      <c r="U33" s="407">
        <v>150</v>
      </c>
      <c r="V33" s="405"/>
      <c r="W33" s="408"/>
      <c r="X33" s="399">
        <v>150</v>
      </c>
      <c r="Y33" s="409"/>
    </row>
    <row r="34" spans="1:25" s="232" customFormat="1" ht="81.75" customHeight="1">
      <c r="A34" s="332">
        <v>10</v>
      </c>
      <c r="B34" s="462" t="s">
        <v>1050</v>
      </c>
      <c r="C34" s="368" t="s">
        <v>624</v>
      </c>
      <c r="D34" s="352" t="s">
        <v>430</v>
      </c>
      <c r="E34" s="442" t="s">
        <v>436</v>
      </c>
      <c r="F34" s="352" t="s">
        <v>430</v>
      </c>
      <c r="G34" s="387" t="s">
        <v>456</v>
      </c>
      <c r="H34" s="335" t="s">
        <v>586</v>
      </c>
      <c r="I34" s="403">
        <v>3170</v>
      </c>
      <c r="J34" s="403">
        <v>3170</v>
      </c>
      <c r="K34" s="404"/>
      <c r="L34" s="404"/>
      <c r="M34" s="405"/>
      <c r="N34" s="406"/>
      <c r="O34" s="403">
        <v>2600</v>
      </c>
      <c r="P34" s="403">
        <v>2600</v>
      </c>
      <c r="Q34" s="407">
        <v>400</v>
      </c>
      <c r="R34" s="407">
        <v>400</v>
      </c>
      <c r="S34" s="405"/>
      <c r="T34" s="405"/>
      <c r="U34" s="407">
        <f t="shared" si="3"/>
        <v>400</v>
      </c>
      <c r="V34" s="405"/>
      <c r="W34" s="408"/>
      <c r="X34" s="399">
        <v>400</v>
      </c>
      <c r="Y34" s="409"/>
    </row>
    <row r="35" spans="1:25" s="232" customFormat="1" ht="81.75" customHeight="1">
      <c r="A35" s="332">
        <v>11</v>
      </c>
      <c r="B35" s="462" t="s">
        <v>1051</v>
      </c>
      <c r="C35" s="368" t="s">
        <v>624</v>
      </c>
      <c r="D35" s="352" t="s">
        <v>432</v>
      </c>
      <c r="E35" s="442" t="s">
        <v>463</v>
      </c>
      <c r="F35" s="352" t="s">
        <v>432</v>
      </c>
      <c r="G35" s="387" t="s">
        <v>456</v>
      </c>
      <c r="H35" s="335" t="s">
        <v>587</v>
      </c>
      <c r="I35" s="403">
        <v>3170</v>
      </c>
      <c r="J35" s="403">
        <v>3170</v>
      </c>
      <c r="K35" s="404"/>
      <c r="L35" s="404"/>
      <c r="M35" s="405"/>
      <c r="N35" s="406"/>
      <c r="O35" s="403">
        <v>2927</v>
      </c>
      <c r="P35" s="403">
        <f>+O35</f>
        <v>2927</v>
      </c>
      <c r="Q35" s="407">
        <v>20</v>
      </c>
      <c r="R35" s="407">
        <v>20</v>
      </c>
      <c r="S35" s="405"/>
      <c r="T35" s="405"/>
      <c r="U35" s="407">
        <f>+R35</f>
        <v>20</v>
      </c>
      <c r="V35" s="405"/>
      <c r="W35" s="408"/>
      <c r="X35" s="399">
        <f>+U35</f>
        <v>20</v>
      </c>
      <c r="Y35" s="409"/>
    </row>
    <row r="36" spans="1:25" s="232" customFormat="1" ht="81.75" customHeight="1">
      <c r="A36" s="332">
        <v>12</v>
      </c>
      <c r="B36" s="462" t="s">
        <v>1052</v>
      </c>
      <c r="C36" s="368" t="s">
        <v>624</v>
      </c>
      <c r="D36" s="352" t="s">
        <v>433</v>
      </c>
      <c r="E36" s="442" t="s">
        <v>464</v>
      </c>
      <c r="F36" s="352" t="s">
        <v>433</v>
      </c>
      <c r="G36" s="387" t="s">
        <v>456</v>
      </c>
      <c r="H36" s="335" t="s">
        <v>1021</v>
      </c>
      <c r="I36" s="403">
        <v>3170</v>
      </c>
      <c r="J36" s="403">
        <v>3170</v>
      </c>
      <c r="K36" s="404"/>
      <c r="L36" s="404"/>
      <c r="M36" s="405"/>
      <c r="N36" s="406"/>
      <c r="O36" s="403">
        <v>1335</v>
      </c>
      <c r="P36" s="403">
        <v>1335</v>
      </c>
      <c r="Q36" s="407">
        <v>1200</v>
      </c>
      <c r="R36" s="407">
        <v>1200</v>
      </c>
      <c r="S36" s="405"/>
      <c r="T36" s="405"/>
      <c r="U36" s="407">
        <v>1200</v>
      </c>
      <c r="V36" s="405"/>
      <c r="W36" s="408"/>
      <c r="X36" s="407">
        <v>1200</v>
      </c>
      <c r="Y36" s="409"/>
    </row>
    <row r="37" spans="1:25" ht="31.5">
      <c r="A37" s="353" t="s">
        <v>53</v>
      </c>
      <c r="B37" s="459" t="s">
        <v>571</v>
      </c>
      <c r="C37" s="446"/>
      <c r="D37" s="464"/>
      <c r="E37" s="464"/>
      <c r="F37" s="464"/>
      <c r="G37" s="464"/>
      <c r="H37" s="464"/>
      <c r="I37" s="464"/>
      <c r="J37" s="464"/>
      <c r="K37" s="464"/>
      <c r="L37" s="464"/>
      <c r="M37" s="464"/>
      <c r="N37" s="464"/>
      <c r="O37" s="464"/>
      <c r="P37" s="464"/>
      <c r="Q37" s="464"/>
      <c r="R37" s="464"/>
      <c r="S37" s="464"/>
      <c r="T37" s="464"/>
      <c r="U37" s="464"/>
      <c r="V37" s="464"/>
      <c r="W37" s="464"/>
      <c r="X37" s="464"/>
      <c r="Y37" s="464"/>
    </row>
    <row r="38" spans="1:25" s="232" customFormat="1" ht="18.75">
      <c r="K38" s="251"/>
      <c r="L38" s="251"/>
      <c r="O38" s="251"/>
      <c r="P38" s="251"/>
      <c r="Q38" s="251"/>
      <c r="R38" s="251"/>
      <c r="U38" s="251"/>
      <c r="V38" s="251"/>
      <c r="W38" s="251"/>
      <c r="X38" s="251"/>
    </row>
    <row r="39" spans="1:25" s="232" customFormat="1" ht="18.75">
      <c r="K39" s="251"/>
      <c r="L39" s="251"/>
      <c r="O39" s="251"/>
      <c r="P39" s="251"/>
      <c r="Q39" s="251"/>
      <c r="R39" s="251"/>
      <c r="U39" s="251"/>
      <c r="V39" s="251"/>
      <c r="W39" s="251"/>
      <c r="X39" s="251"/>
    </row>
    <row r="40" spans="1:25" s="232" customFormat="1" ht="18.75">
      <c r="K40" s="251"/>
      <c r="L40" s="251"/>
      <c r="O40" s="251"/>
      <c r="P40" s="251"/>
      <c r="Q40" s="251"/>
      <c r="R40" s="251"/>
      <c r="U40" s="251"/>
      <c r="V40" s="251"/>
      <c r="W40" s="251"/>
      <c r="X40" s="251"/>
    </row>
    <row r="41" spans="1:25" s="232" customFormat="1" ht="18.75">
      <c r="K41" s="251"/>
      <c r="L41" s="251"/>
      <c r="O41" s="251"/>
      <c r="P41" s="251"/>
      <c r="Q41" s="251"/>
      <c r="R41" s="251"/>
      <c r="U41" s="251"/>
      <c r="V41" s="251"/>
      <c r="W41" s="251"/>
      <c r="X41" s="251"/>
    </row>
    <row r="42" spans="1:25" s="232" customFormat="1" ht="18.75">
      <c r="K42" s="251"/>
      <c r="L42" s="251"/>
      <c r="O42" s="251"/>
      <c r="P42" s="251"/>
      <c r="Q42" s="251"/>
      <c r="R42" s="251"/>
      <c r="U42" s="251"/>
      <c r="V42" s="251"/>
      <c r="W42" s="251"/>
      <c r="X42" s="251"/>
    </row>
    <row r="43" spans="1:25" s="232" customFormat="1" ht="18.75">
      <c r="K43" s="251"/>
      <c r="L43" s="251"/>
      <c r="O43" s="251"/>
      <c r="P43" s="251"/>
      <c r="Q43" s="251"/>
      <c r="R43" s="251"/>
      <c r="U43" s="251"/>
      <c r="V43" s="251"/>
      <c r="W43" s="251"/>
      <c r="X43" s="251"/>
    </row>
    <row r="44" spans="1:25" s="232" customFormat="1" ht="18.75">
      <c r="K44" s="251"/>
      <c r="L44" s="251"/>
      <c r="O44" s="251"/>
      <c r="P44" s="251"/>
      <c r="Q44" s="251"/>
      <c r="R44" s="251"/>
      <c r="U44" s="251"/>
      <c r="V44" s="251"/>
      <c r="W44" s="251"/>
      <c r="X44" s="251"/>
    </row>
    <row r="45" spans="1:25" s="232" customFormat="1" ht="18.75">
      <c r="K45" s="251"/>
      <c r="L45" s="251"/>
      <c r="O45" s="251"/>
      <c r="P45" s="251"/>
      <c r="Q45" s="251"/>
      <c r="R45" s="251"/>
      <c r="U45" s="251"/>
      <c r="V45" s="251"/>
      <c r="W45" s="251"/>
      <c r="X45" s="251"/>
    </row>
    <row r="46" spans="1:25" s="232" customFormat="1" ht="18.75">
      <c r="K46" s="251"/>
      <c r="L46" s="251"/>
      <c r="O46" s="251"/>
      <c r="P46" s="251"/>
      <c r="Q46" s="251"/>
      <c r="R46" s="251"/>
      <c r="U46" s="251"/>
      <c r="V46" s="251"/>
      <c r="W46" s="251"/>
      <c r="X46" s="251"/>
    </row>
    <row r="47" spans="1:25" s="232" customFormat="1" ht="18.75">
      <c r="K47" s="251"/>
      <c r="L47" s="251"/>
      <c r="O47" s="251"/>
      <c r="P47" s="251"/>
      <c r="Q47" s="251"/>
      <c r="R47" s="251"/>
      <c r="U47" s="251"/>
      <c r="V47" s="251"/>
      <c r="W47" s="251"/>
      <c r="X47" s="251"/>
    </row>
    <row r="48" spans="1:25" s="232" customFormat="1" ht="18.75">
      <c r="K48" s="251"/>
      <c r="L48" s="251"/>
      <c r="O48" s="251"/>
      <c r="P48" s="251"/>
      <c r="Q48" s="251"/>
      <c r="R48" s="251"/>
      <c r="U48" s="251"/>
      <c r="V48" s="251"/>
      <c r="W48" s="251"/>
      <c r="X48" s="251"/>
    </row>
    <row r="49" spans="2:24" s="232" customFormat="1" ht="18.75">
      <c r="K49" s="251"/>
      <c r="L49" s="251"/>
      <c r="O49" s="251"/>
      <c r="P49" s="251"/>
      <c r="Q49" s="251"/>
      <c r="R49" s="251"/>
      <c r="U49" s="251"/>
      <c r="V49" s="251"/>
      <c r="W49" s="251"/>
      <c r="X49" s="251"/>
    </row>
    <row r="50" spans="2:24" s="232" customFormat="1" ht="18.75">
      <c r="K50" s="251"/>
      <c r="L50" s="251"/>
      <c r="O50" s="251"/>
      <c r="P50" s="251"/>
      <c r="Q50" s="251"/>
      <c r="R50" s="251"/>
      <c r="U50" s="251"/>
      <c r="V50" s="251"/>
      <c r="W50" s="251"/>
      <c r="X50" s="251"/>
    </row>
    <row r="51" spans="2:24" s="232" customFormat="1" ht="18.75">
      <c r="K51" s="251"/>
      <c r="L51" s="251"/>
      <c r="O51" s="251"/>
      <c r="P51" s="251"/>
      <c r="Q51" s="251"/>
      <c r="R51" s="251"/>
      <c r="U51" s="251"/>
      <c r="V51" s="251"/>
      <c r="W51" s="251"/>
      <c r="X51" s="251"/>
    </row>
    <row r="52" spans="2:24" ht="18.75">
      <c r="B52" s="232"/>
      <c r="C52" s="232"/>
    </row>
    <row r="53" spans="2:24" ht="18.75">
      <c r="B53" s="232"/>
      <c r="C53" s="232"/>
    </row>
    <row r="54" spans="2:24" ht="18.75">
      <c r="B54" s="232"/>
      <c r="C54" s="232"/>
    </row>
    <row r="55" spans="2:24" ht="18.75">
      <c r="B55" s="232"/>
      <c r="C55" s="232"/>
    </row>
    <row r="56" spans="2:24" ht="18.75">
      <c r="C56" s="232"/>
    </row>
    <row r="57" spans="2:24" ht="18.75">
      <c r="C57" s="232"/>
    </row>
    <row r="58" spans="2:24" ht="18.75">
      <c r="C58" s="232"/>
    </row>
    <row r="59" spans="2:24" ht="18.75">
      <c r="C59" s="232"/>
    </row>
    <row r="60" spans="2:24" ht="18.75">
      <c r="C60" s="232"/>
    </row>
    <row r="61" spans="2:24" ht="18.75">
      <c r="C61" s="232"/>
    </row>
    <row r="62" spans="2:24" ht="18.75">
      <c r="C62" s="232"/>
    </row>
    <row r="63" spans="2:24" ht="18.75">
      <c r="C63" s="232"/>
    </row>
    <row r="64" spans="2:24" ht="18.75">
      <c r="C64" s="232"/>
    </row>
    <row r="65" spans="3:3" ht="18.75">
      <c r="C65" s="232"/>
    </row>
    <row r="66" spans="3:3" ht="18.75">
      <c r="C66" s="232"/>
    </row>
    <row r="67" spans="3:3" ht="18.75">
      <c r="C67" s="232"/>
    </row>
    <row r="68" spans="3:3" ht="18.75">
      <c r="C68" s="232"/>
    </row>
    <row r="69" spans="3:3" ht="18.75">
      <c r="C69" s="232"/>
    </row>
    <row r="70" spans="3:3" ht="18.75">
      <c r="C70" s="232"/>
    </row>
  </sheetData>
  <mergeCells count="35">
    <mergeCell ref="M10:N10"/>
    <mergeCell ref="Q9:Q11"/>
    <mergeCell ref="R9:T9"/>
    <mergeCell ref="U10:U11"/>
    <mergeCell ref="V10:X10"/>
    <mergeCell ref="O9:O11"/>
    <mergeCell ref="A1:Y1"/>
    <mergeCell ref="A2:Y2"/>
    <mergeCell ref="A4:Y4"/>
    <mergeCell ref="A5:Y5"/>
    <mergeCell ref="A7:A11"/>
    <mergeCell ref="C7:C11"/>
    <mergeCell ref="D7:D11"/>
    <mergeCell ref="E7:E11"/>
    <mergeCell ref="G7:G11"/>
    <mergeCell ref="H7:J7"/>
    <mergeCell ref="Y7:Y11"/>
    <mergeCell ref="L9:N9"/>
    <mergeCell ref="L10:L11"/>
    <mergeCell ref="P9:P11"/>
    <mergeCell ref="U9:X9"/>
    <mergeCell ref="F7:F11"/>
    <mergeCell ref="A3:Y3"/>
    <mergeCell ref="B7:B11"/>
    <mergeCell ref="O7:P8"/>
    <mergeCell ref="Q7:T8"/>
    <mergeCell ref="U7:X8"/>
    <mergeCell ref="H8:H11"/>
    <mergeCell ref="I8:J8"/>
    <mergeCell ref="I9:I11"/>
    <mergeCell ref="J9:J11"/>
    <mergeCell ref="K9:K11"/>
    <mergeCell ref="K7:N8"/>
    <mergeCell ref="R10:R11"/>
    <mergeCell ref="S10:T10"/>
  </mergeCells>
  <pageMargins left="0.37" right="0.28999999999999998" top="0.51" bottom="0.75" header="0.3" footer="0.3"/>
  <pageSetup paperSize="9" scale="61" fitToHeight="0" orientation="landscape" r:id="rId1"/>
  <headerFooter>
    <oddHeader>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topLeftCell="A10" zoomScale="80" zoomScaleNormal="80" workbookViewId="0">
      <selection activeCell="A6" sqref="A6"/>
    </sheetView>
  </sheetViews>
  <sheetFormatPr defaultRowHeight="15"/>
  <cols>
    <col min="2" max="2" width="26.7109375" customWidth="1"/>
    <col min="3" max="3" width="9.140625" customWidth="1"/>
    <col min="5" max="5" width="32.5703125" bestFit="1" customWidth="1"/>
    <col min="7" max="7" width="11" customWidth="1"/>
    <col min="8" max="8" width="10.85546875" bestFit="1" customWidth="1"/>
    <col min="9" max="9" width="10" customWidth="1"/>
    <col min="10" max="13" width="9.28515625" hidden="1" customWidth="1"/>
    <col min="14" max="15" width="9.28515625" bestFit="1" customWidth="1"/>
    <col min="16" max="16" width="10" customWidth="1"/>
    <col min="17" max="17" width="9.28515625" bestFit="1" customWidth="1"/>
    <col min="18" max="19" width="9.28515625" hidden="1" customWidth="1"/>
    <col min="20" max="20" width="9.42578125" bestFit="1" customWidth="1"/>
    <col min="21" max="21" width="9.28515625" bestFit="1" customWidth="1"/>
    <col min="22" max="23" width="9.42578125" bestFit="1" customWidth="1"/>
    <col min="25" max="25" width="10.28515625" bestFit="1" customWidth="1"/>
  </cols>
  <sheetData>
    <row r="1" spans="1:24" s="233" customFormat="1" ht="20.25">
      <c r="A1" s="465" t="s">
        <v>1037</v>
      </c>
      <c r="B1" s="465"/>
      <c r="C1" s="465"/>
      <c r="D1" s="465"/>
      <c r="E1" s="465"/>
      <c r="F1" s="465"/>
      <c r="G1" s="465"/>
      <c r="H1" s="465"/>
      <c r="I1" s="465"/>
      <c r="J1" s="465"/>
      <c r="K1" s="465"/>
      <c r="L1" s="465"/>
      <c r="M1" s="465"/>
      <c r="N1" s="465"/>
      <c r="O1" s="465"/>
      <c r="P1" s="465"/>
      <c r="Q1" s="465"/>
      <c r="R1" s="465"/>
      <c r="S1" s="465"/>
      <c r="T1" s="465"/>
      <c r="U1" s="465"/>
      <c r="V1" s="465"/>
      <c r="W1" s="465"/>
      <c r="X1" s="465"/>
    </row>
    <row r="2" spans="1:24" s="232" customFormat="1" ht="20.25" customHeight="1">
      <c r="A2" s="491" t="s">
        <v>1028</v>
      </c>
      <c r="B2" s="491"/>
      <c r="C2" s="491"/>
      <c r="D2" s="491"/>
      <c r="E2" s="491"/>
      <c r="F2" s="491"/>
      <c r="G2" s="491"/>
      <c r="H2" s="491"/>
      <c r="I2" s="491"/>
      <c r="J2" s="491"/>
      <c r="K2" s="491"/>
      <c r="L2" s="491"/>
      <c r="M2" s="491"/>
      <c r="N2" s="491"/>
      <c r="O2" s="491"/>
      <c r="P2" s="491"/>
      <c r="Q2" s="491"/>
      <c r="R2" s="491"/>
      <c r="S2" s="491"/>
      <c r="T2" s="491"/>
      <c r="U2" s="491"/>
      <c r="V2" s="491"/>
      <c r="W2" s="491"/>
      <c r="X2" s="491"/>
    </row>
    <row r="3" spans="1:24" s="232" customFormat="1" ht="20.25" customHeight="1">
      <c r="A3" s="491" t="s">
        <v>499</v>
      </c>
      <c r="B3" s="491"/>
      <c r="C3" s="491"/>
      <c r="D3" s="491"/>
      <c r="E3" s="491"/>
      <c r="F3" s="491"/>
      <c r="G3" s="491"/>
      <c r="H3" s="491"/>
      <c r="I3" s="491"/>
      <c r="J3" s="491"/>
      <c r="K3" s="491"/>
      <c r="L3" s="491"/>
      <c r="M3" s="491"/>
      <c r="N3" s="491"/>
      <c r="O3" s="491"/>
      <c r="P3" s="491"/>
      <c r="Q3" s="491"/>
      <c r="R3" s="491"/>
      <c r="S3" s="491"/>
      <c r="T3" s="491"/>
      <c r="U3" s="491"/>
      <c r="V3" s="491"/>
      <c r="W3" s="491"/>
      <c r="X3" s="491"/>
    </row>
    <row r="4" spans="1:24" s="259" customFormat="1" ht="20.25">
      <c r="A4" s="483" t="str">
        <f>'Tổng hợp'!A3:U3</f>
        <v>(Kèm theo Tờ trình số             /TTr-UBND ngày           /12/2024 của UBND huyện Châu Thành)</v>
      </c>
      <c r="B4" s="483"/>
      <c r="C4" s="483"/>
      <c r="D4" s="483"/>
      <c r="E4" s="483"/>
      <c r="F4" s="483"/>
      <c r="G4" s="483"/>
      <c r="H4" s="483"/>
      <c r="I4" s="483"/>
      <c r="J4" s="483"/>
      <c r="K4" s="483"/>
      <c r="L4" s="483"/>
      <c r="M4" s="483"/>
      <c r="N4" s="483"/>
      <c r="O4" s="483"/>
      <c r="P4" s="483"/>
      <c r="Q4" s="483"/>
      <c r="R4" s="483"/>
      <c r="S4" s="483"/>
      <c r="T4" s="483"/>
      <c r="U4" s="483"/>
      <c r="V4" s="483"/>
      <c r="W4" s="483"/>
      <c r="X4" s="483"/>
    </row>
    <row r="5" spans="1:24" s="232" customFormat="1" ht="18.75" hidden="1" customHeight="1">
      <c r="A5" s="490" t="s">
        <v>442</v>
      </c>
      <c r="B5" s="490"/>
      <c r="C5" s="490"/>
      <c r="D5" s="490"/>
      <c r="E5" s="490"/>
      <c r="F5" s="490"/>
      <c r="G5" s="490"/>
      <c r="H5" s="490"/>
      <c r="I5" s="490"/>
      <c r="J5" s="490"/>
      <c r="K5" s="490"/>
      <c r="L5" s="490"/>
      <c r="M5" s="490"/>
      <c r="N5" s="490"/>
      <c r="O5" s="490"/>
      <c r="P5" s="490"/>
      <c r="Q5" s="490"/>
      <c r="R5" s="490"/>
      <c r="S5" s="490"/>
      <c r="T5" s="490"/>
      <c r="U5" s="490"/>
      <c r="V5" s="490"/>
      <c r="W5" s="490"/>
      <c r="X5" s="490"/>
    </row>
    <row r="6" spans="1:24" s="234" customFormat="1" ht="23.25">
      <c r="B6" s="264"/>
      <c r="C6" s="264"/>
      <c r="D6" s="264"/>
      <c r="E6" s="264"/>
      <c r="F6" s="264"/>
      <c r="G6" s="264"/>
      <c r="H6" s="264"/>
      <c r="I6" s="264"/>
      <c r="J6" s="264"/>
      <c r="K6" s="264"/>
      <c r="L6" s="264"/>
      <c r="M6" s="264"/>
      <c r="N6" s="293"/>
      <c r="O6" s="293"/>
      <c r="P6" s="264"/>
      <c r="Q6" s="264"/>
      <c r="R6" s="264"/>
      <c r="S6" s="264"/>
      <c r="T6" s="264"/>
      <c r="U6" s="264"/>
      <c r="V6" s="305" t="s">
        <v>3</v>
      </c>
      <c r="W6" s="264"/>
      <c r="X6" s="264"/>
    </row>
    <row r="7" spans="1:24" s="302" customFormat="1" ht="40.5" customHeight="1">
      <c r="A7" s="481" t="s">
        <v>22</v>
      </c>
      <c r="B7" s="481" t="s">
        <v>23</v>
      </c>
      <c r="C7" s="489" t="s">
        <v>391</v>
      </c>
      <c r="D7" s="481" t="s">
        <v>24</v>
      </c>
      <c r="E7" s="481" t="s">
        <v>25</v>
      </c>
      <c r="F7" s="481" t="s">
        <v>26</v>
      </c>
      <c r="G7" s="481" t="s">
        <v>122</v>
      </c>
      <c r="H7" s="481"/>
      <c r="I7" s="481"/>
      <c r="J7" s="481" t="s">
        <v>351</v>
      </c>
      <c r="K7" s="481"/>
      <c r="L7" s="481"/>
      <c r="M7" s="481"/>
      <c r="N7" s="494" t="s">
        <v>555</v>
      </c>
      <c r="O7" s="494"/>
      <c r="P7" s="481" t="s">
        <v>557</v>
      </c>
      <c r="Q7" s="481"/>
      <c r="R7" s="481"/>
      <c r="S7" s="481"/>
      <c r="T7" s="481" t="s">
        <v>1029</v>
      </c>
      <c r="U7" s="481"/>
      <c r="V7" s="481"/>
      <c r="W7" s="481"/>
      <c r="X7" s="481" t="s">
        <v>7</v>
      </c>
    </row>
    <row r="8" spans="1:24" s="302" customFormat="1" ht="27" customHeight="1">
      <c r="A8" s="481"/>
      <c r="B8" s="481"/>
      <c r="C8" s="489"/>
      <c r="D8" s="481"/>
      <c r="E8" s="481"/>
      <c r="F8" s="481"/>
      <c r="G8" s="481" t="s">
        <v>31</v>
      </c>
      <c r="H8" s="481" t="s">
        <v>32</v>
      </c>
      <c r="I8" s="481"/>
      <c r="J8" s="481"/>
      <c r="K8" s="481"/>
      <c r="L8" s="481"/>
      <c r="M8" s="481"/>
      <c r="N8" s="494"/>
      <c r="O8" s="494"/>
      <c r="P8" s="481"/>
      <c r="Q8" s="481"/>
      <c r="R8" s="481"/>
      <c r="S8" s="481"/>
      <c r="T8" s="481"/>
      <c r="U8" s="481"/>
      <c r="V8" s="481"/>
      <c r="W8" s="481"/>
      <c r="X8" s="481"/>
    </row>
    <row r="9" spans="1:24" s="302" customFormat="1" ht="74.25" customHeight="1">
      <c r="A9" s="481"/>
      <c r="B9" s="481"/>
      <c r="C9" s="489"/>
      <c r="D9" s="481"/>
      <c r="E9" s="481"/>
      <c r="F9" s="481"/>
      <c r="G9" s="481"/>
      <c r="H9" s="481" t="s">
        <v>36</v>
      </c>
      <c r="I9" s="481" t="s">
        <v>292</v>
      </c>
      <c r="J9" s="481" t="s">
        <v>36</v>
      </c>
      <c r="K9" s="481" t="s">
        <v>292</v>
      </c>
      <c r="L9" s="481"/>
      <c r="M9" s="481"/>
      <c r="N9" s="494" t="s">
        <v>9</v>
      </c>
      <c r="O9" s="494" t="s">
        <v>292</v>
      </c>
      <c r="P9" s="481" t="s">
        <v>36</v>
      </c>
      <c r="Q9" s="481" t="s">
        <v>292</v>
      </c>
      <c r="R9" s="481"/>
      <c r="S9" s="481"/>
      <c r="T9" s="481" t="s">
        <v>292</v>
      </c>
      <c r="U9" s="481"/>
      <c r="V9" s="481"/>
      <c r="W9" s="481"/>
      <c r="X9" s="481"/>
    </row>
    <row r="10" spans="1:24" s="302" customFormat="1" ht="33.75" customHeight="1">
      <c r="A10" s="481"/>
      <c r="B10" s="481"/>
      <c r="C10" s="489"/>
      <c r="D10" s="481"/>
      <c r="E10" s="481"/>
      <c r="F10" s="481"/>
      <c r="G10" s="481"/>
      <c r="H10" s="481"/>
      <c r="I10" s="482"/>
      <c r="J10" s="481"/>
      <c r="K10" s="481" t="s">
        <v>9</v>
      </c>
      <c r="L10" s="488" t="s">
        <v>14</v>
      </c>
      <c r="M10" s="488"/>
      <c r="N10" s="494"/>
      <c r="O10" s="494"/>
      <c r="P10" s="481"/>
      <c r="Q10" s="481" t="s">
        <v>9</v>
      </c>
      <c r="R10" s="488" t="s">
        <v>14</v>
      </c>
      <c r="S10" s="488"/>
      <c r="T10" s="481" t="s">
        <v>9</v>
      </c>
      <c r="U10" s="488" t="s">
        <v>14</v>
      </c>
      <c r="V10" s="488"/>
      <c r="W10" s="488"/>
      <c r="X10" s="481"/>
    </row>
    <row r="11" spans="1:24" s="302" customFormat="1" ht="169.5" customHeight="1">
      <c r="A11" s="481"/>
      <c r="B11" s="481"/>
      <c r="C11" s="489"/>
      <c r="D11" s="481"/>
      <c r="E11" s="481"/>
      <c r="F11" s="481"/>
      <c r="G11" s="481"/>
      <c r="H11" s="481"/>
      <c r="I11" s="482"/>
      <c r="J11" s="481"/>
      <c r="K11" s="481"/>
      <c r="L11" s="301" t="s">
        <v>38</v>
      </c>
      <c r="M11" s="301" t="s">
        <v>290</v>
      </c>
      <c r="N11" s="494"/>
      <c r="O11" s="494"/>
      <c r="P11" s="481"/>
      <c r="Q11" s="481"/>
      <c r="R11" s="301" t="s">
        <v>38</v>
      </c>
      <c r="S11" s="301" t="s">
        <v>290</v>
      </c>
      <c r="T11" s="481"/>
      <c r="U11" s="301" t="s">
        <v>77</v>
      </c>
      <c r="V11" s="301" t="s">
        <v>349</v>
      </c>
      <c r="W11" s="301" t="s">
        <v>350</v>
      </c>
      <c r="X11" s="481"/>
    </row>
    <row r="12" spans="1:24" s="238" customFormat="1" ht="30.75" hidden="1" customHeight="1">
      <c r="A12" s="237">
        <v>1</v>
      </c>
      <c r="B12" s="237">
        <v>2</v>
      </c>
      <c r="C12" s="237">
        <v>3</v>
      </c>
      <c r="D12" s="237">
        <v>4</v>
      </c>
      <c r="E12" s="237">
        <v>5</v>
      </c>
      <c r="F12" s="237">
        <v>6</v>
      </c>
      <c r="G12" s="237">
        <v>7</v>
      </c>
      <c r="H12" s="237">
        <v>8</v>
      </c>
      <c r="I12" s="237">
        <v>9</v>
      </c>
      <c r="J12" s="237">
        <v>10</v>
      </c>
      <c r="K12" s="237">
        <v>11</v>
      </c>
      <c r="L12" s="237">
        <v>12</v>
      </c>
      <c r="M12" s="237">
        <v>13</v>
      </c>
      <c r="N12" s="294">
        <v>14</v>
      </c>
      <c r="O12" s="294">
        <v>15</v>
      </c>
      <c r="P12" s="237">
        <v>16</v>
      </c>
      <c r="Q12" s="237">
        <v>17</v>
      </c>
      <c r="R12" s="237">
        <v>18</v>
      </c>
      <c r="S12" s="237">
        <v>19</v>
      </c>
      <c r="T12" s="237">
        <v>20</v>
      </c>
      <c r="U12" s="237">
        <v>21</v>
      </c>
      <c r="V12" s="237">
        <v>22</v>
      </c>
      <c r="W12" s="237">
        <v>23</v>
      </c>
      <c r="X12" s="237">
        <v>24</v>
      </c>
    </row>
    <row r="13" spans="1:24" s="243" customFormat="1" ht="16.5">
      <c r="A13" s="268"/>
      <c r="B13" s="269" t="s">
        <v>392</v>
      </c>
      <c r="C13" s="307"/>
      <c r="D13" s="272"/>
      <c r="E13" s="272"/>
      <c r="F13" s="272"/>
      <c r="G13" s="313"/>
      <c r="H13" s="271">
        <f t="shared" ref="H13:W13" si="0">H24+H33</f>
        <v>19441.215</v>
      </c>
      <c r="I13" s="271">
        <f t="shared" si="0"/>
        <v>19441.215</v>
      </c>
      <c r="J13" s="271">
        <f t="shared" si="0"/>
        <v>0</v>
      </c>
      <c r="K13" s="271">
        <f t="shared" si="0"/>
        <v>0</v>
      </c>
      <c r="L13" s="271">
        <f t="shared" si="0"/>
        <v>0</v>
      </c>
      <c r="M13" s="271">
        <f t="shared" si="0"/>
        <v>0</v>
      </c>
      <c r="N13" s="271">
        <f t="shared" si="0"/>
        <v>16360</v>
      </c>
      <c r="O13" s="271">
        <f t="shared" si="0"/>
        <v>16360</v>
      </c>
      <c r="P13" s="271">
        <f t="shared" si="0"/>
        <v>1114</v>
      </c>
      <c r="Q13" s="271">
        <f t="shared" si="0"/>
        <v>1114</v>
      </c>
      <c r="R13" s="271">
        <f t="shared" si="0"/>
        <v>100</v>
      </c>
      <c r="S13" s="271">
        <f t="shared" si="0"/>
        <v>100</v>
      </c>
      <c r="T13" s="271">
        <f t="shared" si="0"/>
        <v>1114</v>
      </c>
      <c r="U13" s="271">
        <f t="shared" si="0"/>
        <v>0</v>
      </c>
      <c r="V13" s="271">
        <f t="shared" si="0"/>
        <v>0</v>
      </c>
      <c r="W13" s="271">
        <f t="shared" si="0"/>
        <v>1114</v>
      </c>
      <c r="X13" s="271"/>
    </row>
    <row r="14" spans="1:24" s="243" customFormat="1" ht="198" hidden="1" customHeight="1">
      <c r="A14" s="268" t="s">
        <v>40</v>
      </c>
      <c r="B14" s="269" t="s">
        <v>377</v>
      </c>
      <c r="C14" s="308"/>
      <c r="D14" s="272"/>
      <c r="E14" s="272"/>
      <c r="F14" s="272"/>
      <c r="G14" s="272"/>
      <c r="H14" s="271">
        <f t="shared" ref="H14:W14" si="1">SUM(H15:H15)</f>
        <v>0</v>
      </c>
      <c r="I14" s="271">
        <f t="shared" si="1"/>
        <v>0</v>
      </c>
      <c r="J14" s="271">
        <f t="shared" si="1"/>
        <v>0</v>
      </c>
      <c r="K14" s="271">
        <f t="shared" si="1"/>
        <v>0</v>
      </c>
      <c r="L14" s="271">
        <f t="shared" si="1"/>
        <v>0</v>
      </c>
      <c r="M14" s="271">
        <f t="shared" si="1"/>
        <v>0</v>
      </c>
      <c r="N14" s="314">
        <f t="shared" si="1"/>
        <v>0</v>
      </c>
      <c r="O14" s="314">
        <f t="shared" si="1"/>
        <v>0</v>
      </c>
      <c r="P14" s="271">
        <f t="shared" si="1"/>
        <v>0</v>
      </c>
      <c r="Q14" s="271">
        <f t="shared" si="1"/>
        <v>0</v>
      </c>
      <c r="R14" s="271">
        <f t="shared" si="1"/>
        <v>0</v>
      </c>
      <c r="S14" s="271">
        <f t="shared" si="1"/>
        <v>0</v>
      </c>
      <c r="T14" s="271">
        <f t="shared" si="1"/>
        <v>0</v>
      </c>
      <c r="U14" s="271">
        <f t="shared" si="1"/>
        <v>0</v>
      </c>
      <c r="V14" s="271">
        <f t="shared" si="1"/>
        <v>0</v>
      </c>
      <c r="W14" s="271">
        <f t="shared" si="1"/>
        <v>0</v>
      </c>
      <c r="X14" s="271"/>
    </row>
    <row r="15" spans="1:24" s="243" customFormat="1" ht="18.75" hidden="1" customHeight="1">
      <c r="A15" s="254"/>
      <c r="B15" s="296"/>
      <c r="C15" s="220" t="s">
        <v>624</v>
      </c>
      <c r="D15" s="272"/>
      <c r="E15" s="272"/>
      <c r="F15" s="272"/>
      <c r="G15" s="254"/>
      <c r="H15" s="221"/>
      <c r="I15" s="221"/>
      <c r="J15" s="303"/>
      <c r="K15" s="221"/>
      <c r="L15" s="271"/>
      <c r="M15" s="271"/>
      <c r="N15" s="319"/>
      <c r="O15" s="319"/>
      <c r="P15" s="221"/>
      <c r="Q15" s="221"/>
      <c r="R15" s="271"/>
      <c r="S15" s="271"/>
      <c r="T15" s="258"/>
      <c r="U15" s="271"/>
      <c r="V15" s="258"/>
      <c r="W15" s="221"/>
      <c r="X15" s="312"/>
    </row>
    <row r="16" spans="1:24" s="243" customFormat="1" ht="115.5" hidden="1" customHeight="1">
      <c r="A16" s="268" t="s">
        <v>53</v>
      </c>
      <c r="B16" s="269" t="s">
        <v>381</v>
      </c>
      <c r="C16" s="220" t="s">
        <v>624</v>
      </c>
      <c r="D16" s="272"/>
      <c r="E16" s="272"/>
      <c r="F16" s="272"/>
      <c r="G16" s="272"/>
      <c r="H16" s="320"/>
      <c r="I16" s="320"/>
      <c r="J16" s="320"/>
      <c r="K16" s="320"/>
      <c r="L16" s="320"/>
      <c r="M16" s="320"/>
      <c r="N16" s="321"/>
      <c r="O16" s="321"/>
      <c r="P16" s="320"/>
      <c r="Q16" s="320"/>
      <c r="R16" s="320"/>
      <c r="S16" s="320"/>
      <c r="T16" s="320"/>
      <c r="U16" s="320"/>
      <c r="V16" s="320"/>
      <c r="W16" s="320"/>
      <c r="X16" s="320"/>
    </row>
    <row r="17" spans="1:24" s="241" customFormat="1" ht="33" hidden="1" customHeight="1">
      <c r="A17" s="306"/>
      <c r="B17" s="229" t="s">
        <v>382</v>
      </c>
      <c r="C17" s="220" t="s">
        <v>624</v>
      </c>
      <c r="D17" s="270"/>
      <c r="E17" s="270"/>
      <c r="F17" s="270"/>
      <c r="G17" s="270"/>
      <c r="H17" s="271" t="e">
        <f>SUM(#REF!)</f>
        <v>#REF!</v>
      </c>
      <c r="I17" s="271" t="e">
        <f>SUM(#REF!)</f>
        <v>#REF!</v>
      </c>
      <c r="J17" s="271" t="e">
        <f>SUM(#REF!)</f>
        <v>#REF!</v>
      </c>
      <c r="K17" s="271" t="e">
        <f>SUM(#REF!)</f>
        <v>#REF!</v>
      </c>
      <c r="L17" s="271" t="e">
        <f>SUM(#REF!)</f>
        <v>#REF!</v>
      </c>
      <c r="M17" s="271" t="e">
        <f>SUM(#REF!)</f>
        <v>#REF!</v>
      </c>
      <c r="N17" s="314" t="e">
        <f>SUM(#REF!)</f>
        <v>#REF!</v>
      </c>
      <c r="O17" s="314" t="e">
        <f>SUM(#REF!)</f>
        <v>#REF!</v>
      </c>
      <c r="P17" s="271" t="e">
        <f>SUM(#REF!)</f>
        <v>#REF!</v>
      </c>
      <c r="Q17" s="271" t="e">
        <f>SUM(#REF!)</f>
        <v>#REF!</v>
      </c>
      <c r="R17" s="271" t="e">
        <f>SUM(#REF!)</f>
        <v>#REF!</v>
      </c>
      <c r="S17" s="271" t="e">
        <f>SUM(#REF!)</f>
        <v>#REF!</v>
      </c>
      <c r="T17" s="271" t="e">
        <f>SUM(#REF!)</f>
        <v>#REF!</v>
      </c>
      <c r="U17" s="271" t="e">
        <f>SUM(#REF!)</f>
        <v>#REF!</v>
      </c>
      <c r="V17" s="271" t="e">
        <f>SUM(#REF!)</f>
        <v>#REF!</v>
      </c>
      <c r="W17" s="271" t="e">
        <f>SUM(#REF!)</f>
        <v>#REF!</v>
      </c>
      <c r="X17" s="325"/>
    </row>
    <row r="18" spans="1:24" s="232" customFormat="1" ht="18.75" hidden="1" customHeight="1">
      <c r="A18" s="322"/>
      <c r="B18" s="292"/>
      <c r="C18" s="220" t="s">
        <v>624</v>
      </c>
      <c r="D18" s="272"/>
      <c r="E18" s="272"/>
      <c r="F18" s="272"/>
      <c r="G18" s="272"/>
      <c r="H18" s="309"/>
      <c r="I18" s="309"/>
      <c r="J18" s="309"/>
      <c r="K18" s="309"/>
      <c r="L18" s="309"/>
      <c r="M18" s="309"/>
      <c r="N18" s="323"/>
      <c r="O18" s="323"/>
      <c r="P18" s="309"/>
      <c r="Q18" s="309"/>
      <c r="R18" s="309"/>
      <c r="S18" s="309"/>
      <c r="T18" s="309"/>
      <c r="U18" s="309"/>
      <c r="V18" s="309"/>
      <c r="W18" s="309"/>
      <c r="X18" s="309"/>
    </row>
    <row r="19" spans="1:24" s="232" customFormat="1" ht="18.75" hidden="1" customHeight="1">
      <c r="A19" s="322"/>
      <c r="B19" s="292"/>
      <c r="C19" s="220" t="s">
        <v>624</v>
      </c>
      <c r="D19" s="272"/>
      <c r="E19" s="272"/>
      <c r="F19" s="272"/>
      <c r="G19" s="272"/>
      <c r="H19" s="309"/>
      <c r="I19" s="309"/>
      <c r="J19" s="309"/>
      <c r="K19" s="309"/>
      <c r="L19" s="309"/>
      <c r="M19" s="309"/>
      <c r="N19" s="323"/>
      <c r="O19" s="323"/>
      <c r="P19" s="309"/>
      <c r="Q19" s="309"/>
      <c r="R19" s="309"/>
      <c r="S19" s="309"/>
      <c r="T19" s="309"/>
      <c r="U19" s="309"/>
      <c r="V19" s="309"/>
      <c r="W19" s="309"/>
      <c r="X19" s="309"/>
    </row>
    <row r="20" spans="1:24" s="232" customFormat="1" ht="18.75" hidden="1" customHeight="1">
      <c r="A20" s="322"/>
      <c r="B20" s="292"/>
      <c r="C20" s="220" t="s">
        <v>624</v>
      </c>
      <c r="D20" s="272"/>
      <c r="E20" s="272"/>
      <c r="F20" s="272"/>
      <c r="G20" s="272"/>
      <c r="H20" s="309"/>
      <c r="I20" s="309"/>
      <c r="J20" s="309"/>
      <c r="K20" s="309"/>
      <c r="L20" s="309"/>
      <c r="M20" s="309"/>
      <c r="N20" s="323"/>
      <c r="O20" s="323"/>
      <c r="P20" s="309"/>
      <c r="Q20" s="309"/>
      <c r="R20" s="309"/>
      <c r="S20" s="309"/>
      <c r="T20" s="309"/>
      <c r="U20" s="309"/>
      <c r="V20" s="309"/>
      <c r="W20" s="309"/>
      <c r="X20" s="309"/>
    </row>
    <row r="21" spans="1:24" s="241" customFormat="1" ht="33" hidden="1" customHeight="1">
      <c r="A21" s="268"/>
      <c r="B21" s="307" t="s">
        <v>383</v>
      </c>
      <c r="C21" s="220" t="s">
        <v>624</v>
      </c>
      <c r="D21" s="270"/>
      <c r="E21" s="270"/>
      <c r="F21" s="270"/>
      <c r="G21" s="324"/>
      <c r="H21" s="271" t="e">
        <f>SUM(#REF!)</f>
        <v>#REF!</v>
      </c>
      <c r="I21" s="271" t="e">
        <f>SUM(#REF!)</f>
        <v>#REF!</v>
      </c>
      <c r="J21" s="271" t="e">
        <f>SUM(#REF!)</f>
        <v>#REF!</v>
      </c>
      <c r="K21" s="271" t="e">
        <f>SUM(#REF!)</f>
        <v>#REF!</v>
      </c>
      <c r="L21" s="271" t="e">
        <f>SUM(#REF!)</f>
        <v>#REF!</v>
      </c>
      <c r="M21" s="271" t="e">
        <f>SUM(#REF!)</f>
        <v>#REF!</v>
      </c>
      <c r="N21" s="314" t="e">
        <f>SUM(#REF!)</f>
        <v>#REF!</v>
      </c>
      <c r="O21" s="314" t="e">
        <f>SUM(#REF!)</f>
        <v>#REF!</v>
      </c>
      <c r="P21" s="271" t="e">
        <f>SUM(#REF!)</f>
        <v>#REF!</v>
      </c>
      <c r="Q21" s="271" t="e">
        <f>SUM(#REF!)</f>
        <v>#REF!</v>
      </c>
      <c r="R21" s="271" t="e">
        <f>SUM(#REF!)</f>
        <v>#REF!</v>
      </c>
      <c r="S21" s="271" t="e">
        <f>SUM(#REF!)</f>
        <v>#REF!</v>
      </c>
      <c r="T21" s="271" t="e">
        <f>SUM(#REF!)</f>
        <v>#REF!</v>
      </c>
      <c r="U21" s="271" t="e">
        <f>SUM(#REF!)</f>
        <v>#REF!</v>
      </c>
      <c r="V21" s="271" t="e">
        <f>SUM(#REF!)</f>
        <v>#REF!</v>
      </c>
      <c r="W21" s="271" t="e">
        <f>SUM(#REF!)</f>
        <v>#REF!</v>
      </c>
      <c r="X21" s="325"/>
    </row>
    <row r="22" spans="1:24" s="232" customFormat="1" ht="18.75" hidden="1" customHeight="1">
      <c r="A22" s="322"/>
      <c r="B22" s="292"/>
      <c r="C22" s="220" t="s">
        <v>624</v>
      </c>
      <c r="D22" s="272"/>
      <c r="E22" s="272"/>
      <c r="F22" s="272"/>
      <c r="G22" s="272"/>
      <c r="H22" s="309"/>
      <c r="I22" s="309"/>
      <c r="J22" s="309"/>
      <c r="K22" s="309"/>
      <c r="L22" s="309"/>
      <c r="M22" s="309"/>
      <c r="N22" s="323"/>
      <c r="O22" s="323"/>
      <c r="P22" s="309"/>
      <c r="Q22" s="309"/>
      <c r="R22" s="309"/>
      <c r="S22" s="309"/>
      <c r="T22" s="309"/>
      <c r="U22" s="309"/>
      <c r="V22" s="309"/>
      <c r="W22" s="309"/>
      <c r="X22" s="309"/>
    </row>
    <row r="23" spans="1:24" s="232" customFormat="1" ht="18.75" hidden="1" customHeight="1">
      <c r="A23" s="322"/>
      <c r="B23" s="292"/>
      <c r="D23" s="272"/>
      <c r="E23" s="272"/>
      <c r="F23" s="272"/>
      <c r="G23" s="272"/>
      <c r="H23" s="309"/>
      <c r="I23" s="309"/>
      <c r="J23" s="309"/>
      <c r="K23" s="309"/>
      <c r="L23" s="309"/>
      <c r="M23" s="309"/>
      <c r="N23" s="323"/>
      <c r="O23" s="323"/>
      <c r="P23" s="309"/>
      <c r="Q23" s="309"/>
      <c r="R23" s="309"/>
      <c r="S23" s="309"/>
      <c r="T23" s="309"/>
      <c r="U23" s="309"/>
      <c r="V23" s="309"/>
      <c r="W23" s="309"/>
      <c r="X23" s="309"/>
    </row>
    <row r="24" spans="1:24" s="243" customFormat="1" ht="31.5">
      <c r="A24" s="268" t="s">
        <v>40</v>
      </c>
      <c r="B24" s="269" t="s">
        <v>559</v>
      </c>
      <c r="C24" s="232"/>
      <c r="D24" s="272"/>
      <c r="E24" s="272"/>
      <c r="F24" s="272"/>
      <c r="G24" s="272"/>
      <c r="H24" s="271">
        <f>SUM(H25:H32)</f>
        <v>19441.215</v>
      </c>
      <c r="I24" s="271">
        <f t="shared" ref="I24:W24" si="2">SUM(I25:I32)</f>
        <v>19441.215</v>
      </c>
      <c r="J24" s="271">
        <f t="shared" si="2"/>
        <v>0</v>
      </c>
      <c r="K24" s="271">
        <f t="shared" si="2"/>
        <v>0</v>
      </c>
      <c r="L24" s="271">
        <f t="shared" si="2"/>
        <v>0</v>
      </c>
      <c r="M24" s="271">
        <f t="shared" si="2"/>
        <v>0</v>
      </c>
      <c r="N24" s="271">
        <f t="shared" si="2"/>
        <v>16360</v>
      </c>
      <c r="O24" s="271">
        <f t="shared" si="2"/>
        <v>16360</v>
      </c>
      <c r="P24" s="271">
        <f t="shared" si="2"/>
        <v>1114</v>
      </c>
      <c r="Q24" s="271">
        <f t="shared" si="2"/>
        <v>1114</v>
      </c>
      <c r="R24" s="271">
        <f t="shared" si="2"/>
        <v>100</v>
      </c>
      <c r="S24" s="271">
        <f t="shared" si="2"/>
        <v>100</v>
      </c>
      <c r="T24" s="271">
        <f t="shared" si="2"/>
        <v>1114</v>
      </c>
      <c r="U24" s="271">
        <f t="shared" si="2"/>
        <v>0</v>
      </c>
      <c r="V24" s="271">
        <f t="shared" si="2"/>
        <v>0</v>
      </c>
      <c r="W24" s="271">
        <f t="shared" si="2"/>
        <v>1114</v>
      </c>
      <c r="X24" s="309"/>
    </row>
    <row r="25" spans="1:24" s="232" customFormat="1" ht="63">
      <c r="A25" s="332">
        <v>1</v>
      </c>
      <c r="B25" s="358" t="s">
        <v>589</v>
      </c>
      <c r="C25" s="220" t="s">
        <v>624</v>
      </c>
      <c r="D25" s="334" t="s">
        <v>355</v>
      </c>
      <c r="E25" s="334" t="s">
        <v>465</v>
      </c>
      <c r="F25" s="410" t="s">
        <v>456</v>
      </c>
      <c r="G25" s="333" t="s">
        <v>597</v>
      </c>
      <c r="H25" s="357">
        <v>2819.7260000000001</v>
      </c>
      <c r="I25" s="357">
        <v>2819.7260000000001</v>
      </c>
      <c r="J25" s="404"/>
      <c r="K25" s="404"/>
      <c r="L25" s="405"/>
      <c r="M25" s="406"/>
      <c r="N25" s="441">
        <v>2500</v>
      </c>
      <c r="O25" s="441">
        <f>+N25</f>
        <v>2500</v>
      </c>
      <c r="P25" s="407">
        <v>200</v>
      </c>
      <c r="Q25" s="407">
        <v>200</v>
      </c>
      <c r="R25" s="405"/>
      <c r="S25" s="405"/>
      <c r="T25" s="407">
        <v>200</v>
      </c>
      <c r="U25" s="405"/>
      <c r="V25" s="408"/>
      <c r="W25" s="407">
        <v>200</v>
      </c>
      <c r="X25" s="364"/>
    </row>
    <row r="26" spans="1:24" s="232" customFormat="1" ht="63">
      <c r="A26" s="332">
        <v>2</v>
      </c>
      <c r="B26" s="358" t="s">
        <v>606</v>
      </c>
      <c r="C26" s="220" t="s">
        <v>624</v>
      </c>
      <c r="D26" s="334" t="s">
        <v>355</v>
      </c>
      <c r="E26" s="334" t="s">
        <v>465</v>
      </c>
      <c r="F26" s="410" t="s">
        <v>456</v>
      </c>
      <c r="G26" s="333" t="s">
        <v>598</v>
      </c>
      <c r="H26" s="357">
        <v>2176.3939999999998</v>
      </c>
      <c r="I26" s="357">
        <v>2176.3939999999998</v>
      </c>
      <c r="J26" s="404"/>
      <c r="K26" s="404"/>
      <c r="L26" s="405"/>
      <c r="M26" s="406"/>
      <c r="N26" s="441">
        <v>2030</v>
      </c>
      <c r="O26" s="441">
        <f>+N26</f>
        <v>2030</v>
      </c>
      <c r="P26" s="407">
        <v>50</v>
      </c>
      <c r="Q26" s="407">
        <v>50</v>
      </c>
      <c r="R26" s="405"/>
      <c r="S26" s="405"/>
      <c r="T26" s="407">
        <v>50</v>
      </c>
      <c r="U26" s="405"/>
      <c r="V26" s="408"/>
      <c r="W26" s="407">
        <v>50</v>
      </c>
      <c r="X26" s="364"/>
    </row>
    <row r="27" spans="1:24" s="232" customFormat="1" ht="63">
      <c r="A27" s="332">
        <v>3</v>
      </c>
      <c r="B27" s="358" t="s">
        <v>590</v>
      </c>
      <c r="C27" s="220" t="s">
        <v>624</v>
      </c>
      <c r="D27" s="334" t="s">
        <v>596</v>
      </c>
      <c r="E27" s="334" t="s">
        <v>465</v>
      </c>
      <c r="F27" s="410" t="s">
        <v>456</v>
      </c>
      <c r="G27" s="333" t="s">
        <v>599</v>
      </c>
      <c r="H27" s="357">
        <v>2602.3429999999998</v>
      </c>
      <c r="I27" s="357">
        <v>2602.3429999999998</v>
      </c>
      <c r="J27" s="404"/>
      <c r="K27" s="404"/>
      <c r="L27" s="405"/>
      <c r="M27" s="406"/>
      <c r="N27" s="441">
        <v>2100</v>
      </c>
      <c r="O27" s="441">
        <v>2100</v>
      </c>
      <c r="P27" s="407">
        <v>84</v>
      </c>
      <c r="Q27" s="407">
        <v>84</v>
      </c>
      <c r="R27" s="405"/>
      <c r="S27" s="405"/>
      <c r="T27" s="407">
        <f t="shared" ref="T27:T32" si="3">SUM(U27:W27)</f>
        <v>84</v>
      </c>
      <c r="U27" s="405"/>
      <c r="V27" s="408"/>
      <c r="W27" s="407">
        <v>84</v>
      </c>
      <c r="X27" s="364"/>
    </row>
    <row r="28" spans="1:24" s="232" customFormat="1" ht="63">
      <c r="A28" s="332">
        <v>4</v>
      </c>
      <c r="B28" s="358" t="s">
        <v>588</v>
      </c>
      <c r="C28" s="220" t="s">
        <v>624</v>
      </c>
      <c r="D28" s="334" t="s">
        <v>594</v>
      </c>
      <c r="E28" s="334" t="s">
        <v>465</v>
      </c>
      <c r="F28" s="410" t="s">
        <v>456</v>
      </c>
      <c r="G28" s="333" t="s">
        <v>600</v>
      </c>
      <c r="H28" s="357">
        <v>2582.585</v>
      </c>
      <c r="I28" s="357">
        <v>2582.585</v>
      </c>
      <c r="J28" s="404"/>
      <c r="K28" s="404"/>
      <c r="L28" s="405"/>
      <c r="M28" s="406"/>
      <c r="N28" s="441">
        <v>2300</v>
      </c>
      <c r="O28" s="441">
        <v>2300</v>
      </c>
      <c r="P28" s="357">
        <v>100</v>
      </c>
      <c r="Q28" s="357">
        <v>100</v>
      </c>
      <c r="R28" s="357">
        <v>100</v>
      </c>
      <c r="S28" s="357">
        <v>100</v>
      </c>
      <c r="T28" s="357">
        <v>100</v>
      </c>
      <c r="U28" s="357"/>
      <c r="V28" s="357"/>
      <c r="W28" s="357">
        <v>100</v>
      </c>
      <c r="X28" s="364"/>
    </row>
    <row r="29" spans="1:24" s="232" customFormat="1" ht="63">
      <c r="A29" s="332">
        <v>5</v>
      </c>
      <c r="B29" s="358" t="s">
        <v>591</v>
      </c>
      <c r="C29" s="220" t="s">
        <v>624</v>
      </c>
      <c r="D29" s="334" t="s">
        <v>430</v>
      </c>
      <c r="E29" s="334" t="s">
        <v>605</v>
      </c>
      <c r="F29" s="410" t="s">
        <v>456</v>
      </c>
      <c r="G29" s="333" t="s">
        <v>601</v>
      </c>
      <c r="H29" s="357">
        <v>2301.58</v>
      </c>
      <c r="I29" s="357">
        <v>2301.58</v>
      </c>
      <c r="J29" s="404"/>
      <c r="K29" s="404"/>
      <c r="L29" s="405"/>
      <c r="M29" s="406"/>
      <c r="N29" s="441">
        <v>1700</v>
      </c>
      <c r="O29" s="441">
        <v>1700</v>
      </c>
      <c r="P29" s="407">
        <v>120</v>
      </c>
      <c r="Q29" s="407">
        <v>120</v>
      </c>
      <c r="R29" s="405"/>
      <c r="S29" s="405"/>
      <c r="T29" s="407">
        <f t="shared" si="3"/>
        <v>120</v>
      </c>
      <c r="U29" s="405"/>
      <c r="V29" s="408"/>
      <c r="W29" s="407">
        <v>120</v>
      </c>
      <c r="X29" s="364"/>
    </row>
    <row r="30" spans="1:24" s="232" customFormat="1" ht="63">
      <c r="A30" s="332">
        <v>6</v>
      </c>
      <c r="B30" s="358" t="s">
        <v>592</v>
      </c>
      <c r="C30" s="220" t="s">
        <v>624</v>
      </c>
      <c r="D30" s="334" t="s">
        <v>501</v>
      </c>
      <c r="E30" s="334" t="s">
        <v>605</v>
      </c>
      <c r="F30" s="410" t="s">
        <v>456</v>
      </c>
      <c r="G30" s="333" t="s">
        <v>602</v>
      </c>
      <c r="H30" s="357">
        <v>2362.1770000000001</v>
      </c>
      <c r="I30" s="357">
        <v>2362.1770000000001</v>
      </c>
      <c r="J30" s="404"/>
      <c r="K30" s="404"/>
      <c r="L30" s="405"/>
      <c r="M30" s="406"/>
      <c r="N30" s="441">
        <v>2130</v>
      </c>
      <c r="O30" s="441">
        <f>+N30</f>
        <v>2130</v>
      </c>
      <c r="P30" s="407">
        <v>150</v>
      </c>
      <c r="Q30" s="407">
        <v>150</v>
      </c>
      <c r="R30" s="405"/>
      <c r="S30" s="405"/>
      <c r="T30" s="407">
        <v>150</v>
      </c>
      <c r="U30" s="405"/>
      <c r="V30" s="408"/>
      <c r="W30" s="407">
        <v>150</v>
      </c>
      <c r="X30" s="364"/>
    </row>
    <row r="31" spans="1:24" s="232" customFormat="1" ht="63">
      <c r="A31" s="332">
        <v>7</v>
      </c>
      <c r="B31" s="358" t="s">
        <v>593</v>
      </c>
      <c r="C31" s="220" t="s">
        <v>624</v>
      </c>
      <c r="D31" s="334" t="s">
        <v>594</v>
      </c>
      <c r="E31" s="334" t="s">
        <v>605</v>
      </c>
      <c r="F31" s="410" t="s">
        <v>456</v>
      </c>
      <c r="G31" s="333" t="s">
        <v>603</v>
      </c>
      <c r="H31" s="357">
        <v>2345.2130000000002</v>
      </c>
      <c r="I31" s="357">
        <v>2345.2130000000002</v>
      </c>
      <c r="J31" s="404"/>
      <c r="K31" s="404"/>
      <c r="L31" s="405"/>
      <c r="M31" s="406"/>
      <c r="N31" s="441">
        <v>1900</v>
      </c>
      <c r="O31" s="441">
        <v>1900</v>
      </c>
      <c r="P31" s="407">
        <v>200</v>
      </c>
      <c r="Q31" s="407">
        <v>200</v>
      </c>
      <c r="R31" s="405"/>
      <c r="S31" s="405"/>
      <c r="T31" s="407">
        <v>200</v>
      </c>
      <c r="U31" s="405"/>
      <c r="V31" s="408"/>
      <c r="W31" s="407">
        <v>200</v>
      </c>
      <c r="X31" s="364"/>
    </row>
    <row r="32" spans="1:24" s="232" customFormat="1" ht="63">
      <c r="A32" s="332">
        <v>8</v>
      </c>
      <c r="B32" s="358" t="s">
        <v>595</v>
      </c>
      <c r="C32" s="220" t="s">
        <v>624</v>
      </c>
      <c r="D32" s="334" t="s">
        <v>596</v>
      </c>
      <c r="E32" s="334" t="s">
        <v>605</v>
      </c>
      <c r="F32" s="410" t="s">
        <v>456</v>
      </c>
      <c r="G32" s="333" t="s">
        <v>604</v>
      </c>
      <c r="H32" s="357">
        <v>2251.1970000000001</v>
      </c>
      <c r="I32" s="357">
        <v>2251.1970000000001</v>
      </c>
      <c r="J32" s="404"/>
      <c r="K32" s="404"/>
      <c r="L32" s="405"/>
      <c r="M32" s="406"/>
      <c r="N32" s="441">
        <v>1700</v>
      </c>
      <c r="O32" s="441">
        <v>1700</v>
      </c>
      <c r="P32" s="407">
        <v>210</v>
      </c>
      <c r="Q32" s="407">
        <v>210</v>
      </c>
      <c r="R32" s="405"/>
      <c r="S32" s="405"/>
      <c r="T32" s="407">
        <f t="shared" si="3"/>
        <v>210</v>
      </c>
      <c r="U32" s="405"/>
      <c r="V32" s="408"/>
      <c r="W32" s="407">
        <v>210</v>
      </c>
      <c r="X32" s="364"/>
    </row>
    <row r="33" spans="1:24" s="243" customFormat="1" ht="31.5">
      <c r="A33" s="268" t="s">
        <v>53</v>
      </c>
      <c r="B33" s="269" t="s">
        <v>443</v>
      </c>
      <c r="C33" s="368"/>
      <c r="D33" s="272"/>
      <c r="E33" s="272"/>
      <c r="F33" s="272"/>
      <c r="G33" s="272"/>
      <c r="H33" s="271"/>
      <c r="I33" s="271"/>
      <c r="J33" s="271"/>
      <c r="K33" s="271"/>
      <c r="L33" s="271"/>
      <c r="M33" s="271"/>
      <c r="N33" s="271"/>
      <c r="O33" s="271"/>
      <c r="P33" s="271"/>
      <c r="Q33" s="271"/>
      <c r="R33" s="271"/>
      <c r="S33" s="271"/>
      <c r="T33" s="271"/>
      <c r="U33" s="271"/>
      <c r="V33" s="271"/>
      <c r="W33" s="399"/>
      <c r="X33" s="309"/>
    </row>
    <row r="34" spans="1:24" ht="18.75">
      <c r="C34" s="232"/>
    </row>
    <row r="35" spans="1:24" ht="18.75">
      <c r="C35" s="232"/>
    </row>
    <row r="36" spans="1:24" ht="18.75">
      <c r="C36" s="232"/>
    </row>
    <row r="37" spans="1:24" ht="18.75">
      <c r="C37" s="232"/>
    </row>
    <row r="38" spans="1:24" ht="18.75">
      <c r="C38" s="232"/>
    </row>
    <row r="39" spans="1:24" ht="18.75">
      <c r="C39" s="232"/>
    </row>
    <row r="40" spans="1:24" ht="18.75">
      <c r="C40" s="232"/>
    </row>
    <row r="41" spans="1:24" ht="18.75">
      <c r="C41" s="232"/>
    </row>
    <row r="42" spans="1:24" ht="18.75">
      <c r="C42" s="232"/>
    </row>
    <row r="43" spans="1:24" ht="18.75">
      <c r="C43" s="232"/>
    </row>
    <row r="44" spans="1:24" ht="18.75">
      <c r="C44" s="232"/>
    </row>
    <row r="45" spans="1:24" ht="18.75">
      <c r="C45" s="232"/>
    </row>
    <row r="46" spans="1:24" ht="18.75">
      <c r="C46" s="232"/>
    </row>
    <row r="47" spans="1:24" ht="18.75">
      <c r="C47" s="232"/>
    </row>
    <row r="48" spans="1:24" ht="18.75">
      <c r="C48" s="232"/>
    </row>
    <row r="49" spans="3:3" ht="18.75">
      <c r="C49" s="232"/>
    </row>
    <row r="50" spans="3:3" ht="18.75">
      <c r="C50" s="232"/>
    </row>
    <row r="51" spans="3:3" ht="18.75">
      <c r="C51" s="232"/>
    </row>
    <row r="52" spans="3:3" ht="18.75">
      <c r="C52" s="232"/>
    </row>
    <row r="53" spans="3:3" ht="18.75">
      <c r="C53" s="232"/>
    </row>
    <row r="54" spans="3:3" ht="18.75">
      <c r="C54" s="232"/>
    </row>
    <row r="55" spans="3:3" ht="18.75">
      <c r="C55" s="232"/>
    </row>
    <row r="56" spans="3:3" ht="18.75">
      <c r="C56" s="232"/>
    </row>
    <row r="57" spans="3:3" ht="18.75">
      <c r="C57" s="232"/>
    </row>
    <row r="58" spans="3:3" ht="18.75">
      <c r="C58" s="232"/>
    </row>
    <row r="59" spans="3:3" ht="18.75">
      <c r="C59" s="232"/>
    </row>
    <row r="60" spans="3:3" ht="18.75">
      <c r="C60" s="232"/>
    </row>
    <row r="61" spans="3:3" ht="18.75">
      <c r="C61" s="232"/>
    </row>
    <row r="62" spans="3:3" ht="18.75">
      <c r="C62" s="232"/>
    </row>
    <row r="63" spans="3:3" ht="18.75">
      <c r="C63" s="232"/>
    </row>
    <row r="64" spans="3:3" ht="18.75">
      <c r="C64" s="232"/>
    </row>
    <row r="65" spans="3:3" ht="18.75">
      <c r="C65" s="232"/>
    </row>
    <row r="66" spans="3:3" ht="18.75">
      <c r="C66" s="232"/>
    </row>
    <row r="67" spans="3:3" ht="18.75">
      <c r="C67" s="232"/>
    </row>
    <row r="68" spans="3:3" ht="18.75">
      <c r="C68" s="232"/>
    </row>
    <row r="69" spans="3:3" ht="18.75">
      <c r="C69" s="232"/>
    </row>
    <row r="70" spans="3:3" ht="18.75">
      <c r="C70" s="232"/>
    </row>
    <row r="71" spans="3:3" ht="18.75">
      <c r="C71" s="232"/>
    </row>
    <row r="72" spans="3:3" ht="18.75">
      <c r="C72" s="232"/>
    </row>
    <row r="73" spans="3:3" ht="18.75">
      <c r="C73" s="232"/>
    </row>
  </sheetData>
  <mergeCells count="34">
    <mergeCell ref="A3:X3"/>
    <mergeCell ref="A1:X1"/>
    <mergeCell ref="A2:X2"/>
    <mergeCell ref="A4:X4"/>
    <mergeCell ref="A5:X5"/>
    <mergeCell ref="P7:S8"/>
    <mergeCell ref="P9:P11"/>
    <mergeCell ref="Q9:S9"/>
    <mergeCell ref="A7:A11"/>
    <mergeCell ref="B7:B11"/>
    <mergeCell ref="C7:C11"/>
    <mergeCell ref="D7:D11"/>
    <mergeCell ref="E7:E11"/>
    <mergeCell ref="O9:O11"/>
    <mergeCell ref="F7:F11"/>
    <mergeCell ref="G7:I7"/>
    <mergeCell ref="J7:M8"/>
    <mergeCell ref="N7:O8"/>
    <mergeCell ref="T9:W9"/>
    <mergeCell ref="T7:W8"/>
    <mergeCell ref="X7:X11"/>
    <mergeCell ref="G8:G11"/>
    <mergeCell ref="H8:I8"/>
    <mergeCell ref="H9:H11"/>
    <mergeCell ref="I9:I11"/>
    <mergeCell ref="J9:J11"/>
    <mergeCell ref="K9:M9"/>
    <mergeCell ref="K10:K11"/>
    <mergeCell ref="L10:M10"/>
    <mergeCell ref="Q10:Q11"/>
    <mergeCell ref="R10:S10"/>
    <mergeCell ref="T10:T11"/>
    <mergeCell ref="U10:W10"/>
    <mergeCell ref="N9:N11"/>
  </mergeCells>
  <pageMargins left="0.7" right="0.7" top="0.67" bottom="0.75" header="0.3" footer="0.3"/>
  <pageSetup paperSize="9"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249"/>
  <sheetViews>
    <sheetView topLeftCell="A31" zoomScale="80" zoomScaleNormal="80" workbookViewId="0">
      <selection activeCell="H13" sqref="H13:W71"/>
    </sheetView>
  </sheetViews>
  <sheetFormatPr defaultRowHeight="18.75"/>
  <cols>
    <col min="1" max="1" width="5.140625" style="42" customWidth="1"/>
    <col min="2" max="2" width="37" style="44" customWidth="1"/>
    <col min="3" max="3" width="11.42578125" style="44" customWidth="1"/>
    <col min="4" max="4" width="12" style="47" customWidth="1"/>
    <col min="5" max="5" width="33.85546875" style="47" customWidth="1"/>
    <col min="6" max="6" width="7.7109375" style="47" customWidth="1"/>
    <col min="7" max="7" width="15.140625" style="47" customWidth="1"/>
    <col min="8" max="8" width="12" style="3" customWidth="1"/>
    <col min="9" max="9" width="11.140625" style="3" customWidth="1"/>
    <col min="10" max="10" width="12.5703125" style="216" hidden="1" customWidth="1"/>
    <col min="11" max="11" width="11.85546875" style="216" hidden="1" customWidth="1"/>
    <col min="12" max="12" width="15.28515625" style="3" hidden="1" customWidth="1"/>
    <col min="13" max="13" width="11" style="3" hidden="1" customWidth="1"/>
    <col min="14" max="14" width="10.140625" style="216" customWidth="1"/>
    <col min="15" max="15" width="9.28515625" style="216" customWidth="1"/>
    <col min="16" max="16" width="10.42578125" style="216" customWidth="1"/>
    <col min="17" max="17" width="9.5703125" style="216" customWidth="1"/>
    <col min="18" max="18" width="14.85546875" style="3" hidden="1" customWidth="1"/>
    <col min="19" max="19" width="11" style="3" hidden="1" customWidth="1"/>
    <col min="20" max="20" width="10" style="216" customWidth="1"/>
    <col min="21" max="21" width="8.140625" style="216" hidden="1" customWidth="1"/>
    <col min="22" max="22" width="7.85546875" style="216" hidden="1" customWidth="1"/>
    <col min="23" max="23" width="10.140625" style="216" customWidth="1"/>
    <col min="24" max="24" width="12.85546875" style="3" customWidth="1"/>
    <col min="25" max="25" width="9.42578125" style="3" hidden="1" customWidth="1"/>
    <col min="26" max="26" width="10.42578125" style="3" hidden="1" customWidth="1"/>
    <col min="27" max="27" width="9.7109375" style="3" hidden="1" customWidth="1"/>
    <col min="28" max="30" width="0" style="13" hidden="1" customWidth="1"/>
    <col min="31" max="240" width="9.140625" style="13"/>
    <col min="241" max="241" width="5.140625" style="13" customWidth="1"/>
    <col min="242" max="242" width="32.42578125" style="13" customWidth="1"/>
    <col min="243" max="245" width="10.28515625" style="13" customWidth="1"/>
    <col min="246" max="247" width="12.42578125" style="13" customWidth="1"/>
    <col min="248" max="248" width="11.28515625" style="13" customWidth="1"/>
    <col min="249" max="249" width="12.42578125" style="13" customWidth="1"/>
    <col min="250" max="250" width="11.28515625" style="13" customWidth="1"/>
    <col min="251" max="251" width="12.42578125" style="13" customWidth="1"/>
    <col min="252" max="252" width="11.28515625" style="13" customWidth="1"/>
    <col min="253" max="253" width="12.42578125" style="13" customWidth="1"/>
    <col min="254" max="254" width="11.28515625" style="13" customWidth="1"/>
    <col min="255" max="255" width="12.42578125" style="13" customWidth="1"/>
    <col min="256" max="256" width="11.28515625" style="13" customWidth="1"/>
    <col min="257" max="257" width="14.140625" style="13" customWidth="1"/>
    <col min="258" max="258" width="10.28515625" style="13" customWidth="1"/>
    <col min="259" max="259" width="17.140625" style="13" customWidth="1"/>
    <col min="260" max="260" width="12" style="13" customWidth="1"/>
    <col min="261" max="261" width="14.140625" style="13" customWidth="1"/>
    <col min="262" max="262" width="10.28515625" style="13" customWidth="1"/>
    <col min="263" max="263" width="17.140625" style="13" customWidth="1"/>
    <col min="264" max="264" width="12" style="13" customWidth="1"/>
    <col min="265" max="265" width="10.7109375" style="13" customWidth="1"/>
    <col min="266" max="268" width="0" style="13" hidden="1" customWidth="1"/>
    <col min="269" max="496" width="9.140625" style="13"/>
    <col min="497" max="497" width="5.140625" style="13" customWidth="1"/>
    <col min="498" max="498" width="32.42578125" style="13" customWidth="1"/>
    <col min="499" max="501" width="10.28515625" style="13" customWidth="1"/>
    <col min="502" max="503" width="12.42578125" style="13" customWidth="1"/>
    <col min="504" max="504" width="11.28515625" style="13" customWidth="1"/>
    <col min="505" max="505" width="12.42578125" style="13" customWidth="1"/>
    <col min="506" max="506" width="11.28515625" style="13" customWidth="1"/>
    <col min="507" max="507" width="12.42578125" style="13" customWidth="1"/>
    <col min="508" max="508" width="11.28515625" style="13" customWidth="1"/>
    <col min="509" max="509" width="12.42578125" style="13" customWidth="1"/>
    <col min="510" max="510" width="11.28515625" style="13" customWidth="1"/>
    <col min="511" max="511" width="12.42578125" style="13" customWidth="1"/>
    <col min="512" max="512" width="11.28515625" style="13" customWidth="1"/>
    <col min="513" max="513" width="14.140625" style="13" customWidth="1"/>
    <col min="514" max="514" width="10.28515625" style="13" customWidth="1"/>
    <col min="515" max="515" width="17.140625" style="13" customWidth="1"/>
    <col min="516" max="516" width="12" style="13" customWidth="1"/>
    <col min="517" max="517" width="14.140625" style="13" customWidth="1"/>
    <col min="518" max="518" width="10.28515625" style="13" customWidth="1"/>
    <col min="519" max="519" width="17.140625" style="13" customWidth="1"/>
    <col min="520" max="520" width="12" style="13" customWidth="1"/>
    <col min="521" max="521" width="10.7109375" style="13" customWidth="1"/>
    <col min="522" max="524" width="0" style="13" hidden="1" customWidth="1"/>
    <col min="525" max="752" width="9.140625" style="13"/>
    <col min="753" max="753" width="5.140625" style="13" customWidth="1"/>
    <col min="754" max="754" width="32.42578125" style="13" customWidth="1"/>
    <col min="755" max="757" width="10.28515625" style="13" customWidth="1"/>
    <col min="758" max="759" width="12.42578125" style="13" customWidth="1"/>
    <col min="760" max="760" width="11.28515625" style="13" customWidth="1"/>
    <col min="761" max="761" width="12.42578125" style="13" customWidth="1"/>
    <col min="762" max="762" width="11.28515625" style="13" customWidth="1"/>
    <col min="763" max="763" width="12.42578125" style="13" customWidth="1"/>
    <col min="764" max="764" width="11.28515625" style="13" customWidth="1"/>
    <col min="765" max="765" width="12.42578125" style="13" customWidth="1"/>
    <col min="766" max="766" width="11.28515625" style="13" customWidth="1"/>
    <col min="767" max="767" width="12.42578125" style="13" customWidth="1"/>
    <col min="768" max="768" width="11.28515625" style="13" customWidth="1"/>
    <col min="769" max="769" width="14.140625" style="13" customWidth="1"/>
    <col min="770" max="770" width="10.28515625" style="13" customWidth="1"/>
    <col min="771" max="771" width="17.140625" style="13" customWidth="1"/>
    <col min="772" max="772" width="12" style="13" customWidth="1"/>
    <col min="773" max="773" width="14.140625" style="13" customWidth="1"/>
    <col min="774" max="774" width="10.28515625" style="13" customWidth="1"/>
    <col min="775" max="775" width="17.140625" style="13" customWidth="1"/>
    <col min="776" max="776" width="12" style="13" customWidth="1"/>
    <col min="777" max="777" width="10.7109375" style="13" customWidth="1"/>
    <col min="778" max="780" width="0" style="13" hidden="1" customWidth="1"/>
    <col min="781" max="1008" width="9.140625" style="13"/>
    <col min="1009" max="1009" width="5.140625" style="13" customWidth="1"/>
    <col min="1010" max="1010" width="32.42578125" style="13" customWidth="1"/>
    <col min="1011" max="1013" width="10.28515625" style="13" customWidth="1"/>
    <col min="1014" max="1015" width="12.42578125" style="13" customWidth="1"/>
    <col min="1016" max="1016" width="11.28515625" style="13" customWidth="1"/>
    <col min="1017" max="1017" width="12.42578125" style="13" customWidth="1"/>
    <col min="1018" max="1018" width="11.28515625" style="13" customWidth="1"/>
    <col min="1019" max="1019" width="12.42578125" style="13" customWidth="1"/>
    <col min="1020" max="1020" width="11.28515625" style="13" customWidth="1"/>
    <col min="1021" max="1021" width="12.42578125" style="13" customWidth="1"/>
    <col min="1022" max="1022" width="11.28515625" style="13" customWidth="1"/>
    <col min="1023" max="1023" width="12.42578125" style="13" customWidth="1"/>
    <col min="1024" max="1024" width="11.28515625" style="13" customWidth="1"/>
    <col min="1025" max="1025" width="14.140625" style="13" customWidth="1"/>
    <col min="1026" max="1026" width="10.28515625" style="13" customWidth="1"/>
    <col min="1027" max="1027" width="17.140625" style="13" customWidth="1"/>
    <col min="1028" max="1028" width="12" style="13" customWidth="1"/>
    <col min="1029" max="1029" width="14.140625" style="13" customWidth="1"/>
    <col min="1030" max="1030" width="10.28515625" style="13" customWidth="1"/>
    <col min="1031" max="1031" width="17.140625" style="13" customWidth="1"/>
    <col min="1032" max="1032" width="12" style="13" customWidth="1"/>
    <col min="1033" max="1033" width="10.7109375" style="13" customWidth="1"/>
    <col min="1034" max="1036" width="0" style="13" hidden="1" customWidth="1"/>
    <col min="1037" max="1264" width="9.140625" style="13"/>
    <col min="1265" max="1265" width="5.140625" style="13" customWidth="1"/>
    <col min="1266" max="1266" width="32.42578125" style="13" customWidth="1"/>
    <col min="1267" max="1269" width="10.28515625" style="13" customWidth="1"/>
    <col min="1270" max="1271" width="12.42578125" style="13" customWidth="1"/>
    <col min="1272" max="1272" width="11.28515625" style="13" customWidth="1"/>
    <col min="1273" max="1273" width="12.42578125" style="13" customWidth="1"/>
    <col min="1274" max="1274" width="11.28515625" style="13" customWidth="1"/>
    <col min="1275" max="1275" width="12.42578125" style="13" customWidth="1"/>
    <col min="1276" max="1276" width="11.28515625" style="13" customWidth="1"/>
    <col min="1277" max="1277" width="12.42578125" style="13" customWidth="1"/>
    <col min="1278" max="1278" width="11.28515625" style="13" customWidth="1"/>
    <col min="1279" max="1279" width="12.42578125" style="13" customWidth="1"/>
    <col min="1280" max="1280" width="11.28515625" style="13" customWidth="1"/>
    <col min="1281" max="1281" width="14.140625" style="13" customWidth="1"/>
    <col min="1282" max="1282" width="10.28515625" style="13" customWidth="1"/>
    <col min="1283" max="1283" width="17.140625" style="13" customWidth="1"/>
    <col min="1284" max="1284" width="12" style="13" customWidth="1"/>
    <col min="1285" max="1285" width="14.140625" style="13" customWidth="1"/>
    <col min="1286" max="1286" width="10.28515625" style="13" customWidth="1"/>
    <col min="1287" max="1287" width="17.140625" style="13" customWidth="1"/>
    <col min="1288" max="1288" width="12" style="13" customWidth="1"/>
    <col min="1289" max="1289" width="10.7109375" style="13" customWidth="1"/>
    <col min="1290" max="1292" width="0" style="13" hidden="1" customWidth="1"/>
    <col min="1293" max="1520" width="9.140625" style="13"/>
    <col min="1521" max="1521" width="5.140625" style="13" customWidth="1"/>
    <col min="1522" max="1522" width="32.42578125" style="13" customWidth="1"/>
    <col min="1523" max="1525" width="10.28515625" style="13" customWidth="1"/>
    <col min="1526" max="1527" width="12.42578125" style="13" customWidth="1"/>
    <col min="1528" max="1528" width="11.28515625" style="13" customWidth="1"/>
    <col min="1529" max="1529" width="12.42578125" style="13" customWidth="1"/>
    <col min="1530" max="1530" width="11.28515625" style="13" customWidth="1"/>
    <col min="1531" max="1531" width="12.42578125" style="13" customWidth="1"/>
    <col min="1532" max="1532" width="11.28515625" style="13" customWidth="1"/>
    <col min="1533" max="1533" width="12.42578125" style="13" customWidth="1"/>
    <col min="1534" max="1534" width="11.28515625" style="13" customWidth="1"/>
    <col min="1535" max="1535" width="12.42578125" style="13" customWidth="1"/>
    <col min="1536" max="1536" width="11.28515625" style="13" customWidth="1"/>
    <col min="1537" max="1537" width="14.140625" style="13" customWidth="1"/>
    <col min="1538" max="1538" width="10.28515625" style="13" customWidth="1"/>
    <col min="1539" max="1539" width="17.140625" style="13" customWidth="1"/>
    <col min="1540" max="1540" width="12" style="13" customWidth="1"/>
    <col min="1541" max="1541" width="14.140625" style="13" customWidth="1"/>
    <col min="1542" max="1542" width="10.28515625" style="13" customWidth="1"/>
    <col min="1543" max="1543" width="17.140625" style="13" customWidth="1"/>
    <col min="1544" max="1544" width="12" style="13" customWidth="1"/>
    <col min="1545" max="1545" width="10.7109375" style="13" customWidth="1"/>
    <col min="1546" max="1548" width="0" style="13" hidden="1" customWidth="1"/>
    <col min="1549" max="1776" width="9.140625" style="13"/>
    <col min="1777" max="1777" width="5.140625" style="13" customWidth="1"/>
    <col min="1778" max="1778" width="32.42578125" style="13" customWidth="1"/>
    <col min="1779" max="1781" width="10.28515625" style="13" customWidth="1"/>
    <col min="1782" max="1783" width="12.42578125" style="13" customWidth="1"/>
    <col min="1784" max="1784" width="11.28515625" style="13" customWidth="1"/>
    <col min="1785" max="1785" width="12.42578125" style="13" customWidth="1"/>
    <col min="1786" max="1786" width="11.28515625" style="13" customWidth="1"/>
    <col min="1787" max="1787" width="12.42578125" style="13" customWidth="1"/>
    <col min="1788" max="1788" width="11.28515625" style="13" customWidth="1"/>
    <col min="1789" max="1789" width="12.42578125" style="13" customWidth="1"/>
    <col min="1790" max="1790" width="11.28515625" style="13" customWidth="1"/>
    <col min="1791" max="1791" width="12.42578125" style="13" customWidth="1"/>
    <col min="1792" max="1792" width="11.28515625" style="13" customWidth="1"/>
    <col min="1793" max="1793" width="14.140625" style="13" customWidth="1"/>
    <col min="1794" max="1794" width="10.28515625" style="13" customWidth="1"/>
    <col min="1795" max="1795" width="17.140625" style="13" customWidth="1"/>
    <col min="1796" max="1796" width="12" style="13" customWidth="1"/>
    <col min="1797" max="1797" width="14.140625" style="13" customWidth="1"/>
    <col min="1798" max="1798" width="10.28515625" style="13" customWidth="1"/>
    <col min="1799" max="1799" width="17.140625" style="13" customWidth="1"/>
    <col min="1800" max="1800" width="12" style="13" customWidth="1"/>
    <col min="1801" max="1801" width="10.7109375" style="13" customWidth="1"/>
    <col min="1802" max="1804" width="0" style="13" hidden="1" customWidth="1"/>
    <col min="1805" max="2032" width="9.140625" style="13"/>
    <col min="2033" max="2033" width="5.140625" style="13" customWidth="1"/>
    <col min="2034" max="2034" width="32.42578125" style="13" customWidth="1"/>
    <col min="2035" max="2037" width="10.28515625" style="13" customWidth="1"/>
    <col min="2038" max="2039" width="12.42578125" style="13" customWidth="1"/>
    <col min="2040" max="2040" width="11.28515625" style="13" customWidth="1"/>
    <col min="2041" max="2041" width="12.42578125" style="13" customWidth="1"/>
    <col min="2042" max="2042" width="11.28515625" style="13" customWidth="1"/>
    <col min="2043" max="2043" width="12.42578125" style="13" customWidth="1"/>
    <col min="2044" max="2044" width="11.28515625" style="13" customWidth="1"/>
    <col min="2045" max="2045" width="12.42578125" style="13" customWidth="1"/>
    <col min="2046" max="2046" width="11.28515625" style="13" customWidth="1"/>
    <col min="2047" max="2047" width="12.42578125" style="13" customWidth="1"/>
    <col min="2048" max="2048" width="11.28515625" style="13" customWidth="1"/>
    <col min="2049" max="2049" width="14.140625" style="13" customWidth="1"/>
    <col min="2050" max="2050" width="10.28515625" style="13" customWidth="1"/>
    <col min="2051" max="2051" width="17.140625" style="13" customWidth="1"/>
    <col min="2052" max="2052" width="12" style="13" customWidth="1"/>
    <col min="2053" max="2053" width="14.140625" style="13" customWidth="1"/>
    <col min="2054" max="2054" width="10.28515625" style="13" customWidth="1"/>
    <col min="2055" max="2055" width="17.140625" style="13" customWidth="1"/>
    <col min="2056" max="2056" width="12" style="13" customWidth="1"/>
    <col min="2057" max="2057" width="10.7109375" style="13" customWidth="1"/>
    <col min="2058" max="2060" width="0" style="13" hidden="1" customWidth="1"/>
    <col min="2061" max="2288" width="9.140625" style="13"/>
    <col min="2289" max="2289" width="5.140625" style="13" customWidth="1"/>
    <col min="2290" max="2290" width="32.42578125" style="13" customWidth="1"/>
    <col min="2291" max="2293" width="10.28515625" style="13" customWidth="1"/>
    <col min="2294" max="2295" width="12.42578125" style="13" customWidth="1"/>
    <col min="2296" max="2296" width="11.28515625" style="13" customWidth="1"/>
    <col min="2297" max="2297" width="12.42578125" style="13" customWidth="1"/>
    <col min="2298" max="2298" width="11.28515625" style="13" customWidth="1"/>
    <col min="2299" max="2299" width="12.42578125" style="13" customWidth="1"/>
    <col min="2300" max="2300" width="11.28515625" style="13" customWidth="1"/>
    <col min="2301" max="2301" width="12.42578125" style="13" customWidth="1"/>
    <col min="2302" max="2302" width="11.28515625" style="13" customWidth="1"/>
    <col min="2303" max="2303" width="12.42578125" style="13" customWidth="1"/>
    <col min="2304" max="2304" width="11.28515625" style="13" customWidth="1"/>
    <col min="2305" max="2305" width="14.140625" style="13" customWidth="1"/>
    <col min="2306" max="2306" width="10.28515625" style="13" customWidth="1"/>
    <col min="2307" max="2307" width="17.140625" style="13" customWidth="1"/>
    <col min="2308" max="2308" width="12" style="13" customWidth="1"/>
    <col min="2309" max="2309" width="14.140625" style="13" customWidth="1"/>
    <col min="2310" max="2310" width="10.28515625" style="13" customWidth="1"/>
    <col min="2311" max="2311" width="17.140625" style="13" customWidth="1"/>
    <col min="2312" max="2312" width="12" style="13" customWidth="1"/>
    <col min="2313" max="2313" width="10.7109375" style="13" customWidth="1"/>
    <col min="2314" max="2316" width="0" style="13" hidden="1" customWidth="1"/>
    <col min="2317" max="2544" width="9.140625" style="13"/>
    <col min="2545" max="2545" width="5.140625" style="13" customWidth="1"/>
    <col min="2546" max="2546" width="32.42578125" style="13" customWidth="1"/>
    <col min="2547" max="2549" width="10.28515625" style="13" customWidth="1"/>
    <col min="2550" max="2551" width="12.42578125" style="13" customWidth="1"/>
    <col min="2552" max="2552" width="11.28515625" style="13" customWidth="1"/>
    <col min="2553" max="2553" width="12.42578125" style="13" customWidth="1"/>
    <col min="2554" max="2554" width="11.28515625" style="13" customWidth="1"/>
    <col min="2555" max="2555" width="12.42578125" style="13" customWidth="1"/>
    <col min="2556" max="2556" width="11.28515625" style="13" customWidth="1"/>
    <col min="2557" max="2557" width="12.42578125" style="13" customWidth="1"/>
    <col min="2558" max="2558" width="11.28515625" style="13" customWidth="1"/>
    <col min="2559" max="2559" width="12.42578125" style="13" customWidth="1"/>
    <col min="2560" max="2560" width="11.28515625" style="13" customWidth="1"/>
    <col min="2561" max="2561" width="14.140625" style="13" customWidth="1"/>
    <col min="2562" max="2562" width="10.28515625" style="13" customWidth="1"/>
    <col min="2563" max="2563" width="17.140625" style="13" customWidth="1"/>
    <col min="2564" max="2564" width="12" style="13" customWidth="1"/>
    <col min="2565" max="2565" width="14.140625" style="13" customWidth="1"/>
    <col min="2566" max="2566" width="10.28515625" style="13" customWidth="1"/>
    <col min="2567" max="2567" width="17.140625" style="13" customWidth="1"/>
    <col min="2568" max="2568" width="12" style="13" customWidth="1"/>
    <col min="2569" max="2569" width="10.7109375" style="13" customWidth="1"/>
    <col min="2570" max="2572" width="0" style="13" hidden="1" customWidth="1"/>
    <col min="2573" max="2800" width="9.140625" style="13"/>
    <col min="2801" max="2801" width="5.140625" style="13" customWidth="1"/>
    <col min="2802" max="2802" width="32.42578125" style="13" customWidth="1"/>
    <col min="2803" max="2805" width="10.28515625" style="13" customWidth="1"/>
    <col min="2806" max="2807" width="12.42578125" style="13" customWidth="1"/>
    <col min="2808" max="2808" width="11.28515625" style="13" customWidth="1"/>
    <col min="2809" max="2809" width="12.42578125" style="13" customWidth="1"/>
    <col min="2810" max="2810" width="11.28515625" style="13" customWidth="1"/>
    <col min="2811" max="2811" width="12.42578125" style="13" customWidth="1"/>
    <col min="2812" max="2812" width="11.28515625" style="13" customWidth="1"/>
    <col min="2813" max="2813" width="12.42578125" style="13" customWidth="1"/>
    <col min="2814" max="2814" width="11.28515625" style="13" customWidth="1"/>
    <col min="2815" max="2815" width="12.42578125" style="13" customWidth="1"/>
    <col min="2816" max="2816" width="11.28515625" style="13" customWidth="1"/>
    <col min="2817" max="2817" width="14.140625" style="13" customWidth="1"/>
    <col min="2818" max="2818" width="10.28515625" style="13" customWidth="1"/>
    <col min="2819" max="2819" width="17.140625" style="13" customWidth="1"/>
    <col min="2820" max="2820" width="12" style="13" customWidth="1"/>
    <col min="2821" max="2821" width="14.140625" style="13" customWidth="1"/>
    <col min="2822" max="2822" width="10.28515625" style="13" customWidth="1"/>
    <col min="2823" max="2823" width="17.140625" style="13" customWidth="1"/>
    <col min="2824" max="2824" width="12" style="13" customWidth="1"/>
    <col min="2825" max="2825" width="10.7109375" style="13" customWidth="1"/>
    <col min="2826" max="2828" width="0" style="13" hidden="1" customWidth="1"/>
    <col min="2829" max="3056" width="9.140625" style="13"/>
    <col min="3057" max="3057" width="5.140625" style="13" customWidth="1"/>
    <col min="3058" max="3058" width="32.42578125" style="13" customWidth="1"/>
    <col min="3059" max="3061" width="10.28515625" style="13" customWidth="1"/>
    <col min="3062" max="3063" width="12.42578125" style="13" customWidth="1"/>
    <col min="3064" max="3064" width="11.28515625" style="13" customWidth="1"/>
    <col min="3065" max="3065" width="12.42578125" style="13" customWidth="1"/>
    <col min="3066" max="3066" width="11.28515625" style="13" customWidth="1"/>
    <col min="3067" max="3067" width="12.42578125" style="13" customWidth="1"/>
    <col min="3068" max="3068" width="11.28515625" style="13" customWidth="1"/>
    <col min="3069" max="3069" width="12.42578125" style="13" customWidth="1"/>
    <col min="3070" max="3070" width="11.28515625" style="13" customWidth="1"/>
    <col min="3071" max="3071" width="12.42578125" style="13" customWidth="1"/>
    <col min="3072" max="3072" width="11.28515625" style="13" customWidth="1"/>
    <col min="3073" max="3073" width="14.140625" style="13" customWidth="1"/>
    <col min="3074" max="3074" width="10.28515625" style="13" customWidth="1"/>
    <col min="3075" max="3075" width="17.140625" style="13" customWidth="1"/>
    <col min="3076" max="3076" width="12" style="13" customWidth="1"/>
    <col min="3077" max="3077" width="14.140625" style="13" customWidth="1"/>
    <col min="3078" max="3078" width="10.28515625" style="13" customWidth="1"/>
    <col min="3079" max="3079" width="17.140625" style="13" customWidth="1"/>
    <col min="3080" max="3080" width="12" style="13" customWidth="1"/>
    <col min="3081" max="3081" width="10.7109375" style="13" customWidth="1"/>
    <col min="3082" max="3084" width="0" style="13" hidden="1" customWidth="1"/>
    <col min="3085" max="3312" width="9.140625" style="13"/>
    <col min="3313" max="3313" width="5.140625" style="13" customWidth="1"/>
    <col min="3314" max="3314" width="32.42578125" style="13" customWidth="1"/>
    <col min="3315" max="3317" width="10.28515625" style="13" customWidth="1"/>
    <col min="3318" max="3319" width="12.42578125" style="13" customWidth="1"/>
    <col min="3320" max="3320" width="11.28515625" style="13" customWidth="1"/>
    <col min="3321" max="3321" width="12.42578125" style="13" customWidth="1"/>
    <col min="3322" max="3322" width="11.28515625" style="13" customWidth="1"/>
    <col min="3323" max="3323" width="12.42578125" style="13" customWidth="1"/>
    <col min="3324" max="3324" width="11.28515625" style="13" customWidth="1"/>
    <col min="3325" max="3325" width="12.42578125" style="13" customWidth="1"/>
    <col min="3326" max="3326" width="11.28515625" style="13" customWidth="1"/>
    <col min="3327" max="3327" width="12.42578125" style="13" customWidth="1"/>
    <col min="3328" max="3328" width="11.28515625" style="13" customWidth="1"/>
    <col min="3329" max="3329" width="14.140625" style="13" customWidth="1"/>
    <col min="3330" max="3330" width="10.28515625" style="13" customWidth="1"/>
    <col min="3331" max="3331" width="17.140625" style="13" customWidth="1"/>
    <col min="3332" max="3332" width="12" style="13" customWidth="1"/>
    <col min="3333" max="3333" width="14.140625" style="13" customWidth="1"/>
    <col min="3334" max="3334" width="10.28515625" style="13" customWidth="1"/>
    <col min="3335" max="3335" width="17.140625" style="13" customWidth="1"/>
    <col min="3336" max="3336" width="12" style="13" customWidth="1"/>
    <col min="3337" max="3337" width="10.7109375" style="13" customWidth="1"/>
    <col min="3338" max="3340" width="0" style="13" hidden="1" customWidth="1"/>
    <col min="3341" max="3568" width="9.140625" style="13"/>
    <col min="3569" max="3569" width="5.140625" style="13" customWidth="1"/>
    <col min="3570" max="3570" width="32.42578125" style="13" customWidth="1"/>
    <col min="3571" max="3573" width="10.28515625" style="13" customWidth="1"/>
    <col min="3574" max="3575" width="12.42578125" style="13" customWidth="1"/>
    <col min="3576" max="3576" width="11.28515625" style="13" customWidth="1"/>
    <col min="3577" max="3577" width="12.42578125" style="13" customWidth="1"/>
    <col min="3578" max="3578" width="11.28515625" style="13" customWidth="1"/>
    <col min="3579" max="3579" width="12.42578125" style="13" customWidth="1"/>
    <col min="3580" max="3580" width="11.28515625" style="13" customWidth="1"/>
    <col min="3581" max="3581" width="12.42578125" style="13" customWidth="1"/>
    <col min="3582" max="3582" width="11.28515625" style="13" customWidth="1"/>
    <col min="3583" max="3583" width="12.42578125" style="13" customWidth="1"/>
    <col min="3584" max="3584" width="11.28515625" style="13" customWidth="1"/>
    <col min="3585" max="3585" width="14.140625" style="13" customWidth="1"/>
    <col min="3586" max="3586" width="10.28515625" style="13" customWidth="1"/>
    <col min="3587" max="3587" width="17.140625" style="13" customWidth="1"/>
    <col min="3588" max="3588" width="12" style="13" customWidth="1"/>
    <col min="3589" max="3589" width="14.140625" style="13" customWidth="1"/>
    <col min="3590" max="3590" width="10.28515625" style="13" customWidth="1"/>
    <col min="3591" max="3591" width="17.140625" style="13" customWidth="1"/>
    <col min="3592" max="3592" width="12" style="13" customWidth="1"/>
    <col min="3593" max="3593" width="10.7109375" style="13" customWidth="1"/>
    <col min="3594" max="3596" width="0" style="13" hidden="1" customWidth="1"/>
    <col min="3597" max="3824" width="9.140625" style="13"/>
    <col min="3825" max="3825" width="5.140625" style="13" customWidth="1"/>
    <col min="3826" max="3826" width="32.42578125" style="13" customWidth="1"/>
    <col min="3827" max="3829" width="10.28515625" style="13" customWidth="1"/>
    <col min="3830" max="3831" width="12.42578125" style="13" customWidth="1"/>
    <col min="3832" max="3832" width="11.28515625" style="13" customWidth="1"/>
    <col min="3833" max="3833" width="12.42578125" style="13" customWidth="1"/>
    <col min="3834" max="3834" width="11.28515625" style="13" customWidth="1"/>
    <col min="3835" max="3835" width="12.42578125" style="13" customWidth="1"/>
    <col min="3836" max="3836" width="11.28515625" style="13" customWidth="1"/>
    <col min="3837" max="3837" width="12.42578125" style="13" customWidth="1"/>
    <col min="3838" max="3838" width="11.28515625" style="13" customWidth="1"/>
    <col min="3839" max="3839" width="12.42578125" style="13" customWidth="1"/>
    <col min="3840" max="3840" width="11.28515625" style="13" customWidth="1"/>
    <col min="3841" max="3841" width="14.140625" style="13" customWidth="1"/>
    <col min="3842" max="3842" width="10.28515625" style="13" customWidth="1"/>
    <col min="3843" max="3843" width="17.140625" style="13" customWidth="1"/>
    <col min="3844" max="3844" width="12" style="13" customWidth="1"/>
    <col min="3845" max="3845" width="14.140625" style="13" customWidth="1"/>
    <col min="3846" max="3846" width="10.28515625" style="13" customWidth="1"/>
    <col min="3847" max="3847" width="17.140625" style="13" customWidth="1"/>
    <col min="3848" max="3848" width="12" style="13" customWidth="1"/>
    <col min="3849" max="3849" width="10.7109375" style="13" customWidth="1"/>
    <col min="3850" max="3852" width="0" style="13" hidden="1" customWidth="1"/>
    <col min="3853" max="4080" width="9.140625" style="13"/>
    <col min="4081" max="4081" width="5.140625" style="13" customWidth="1"/>
    <col min="4082" max="4082" width="32.42578125" style="13" customWidth="1"/>
    <col min="4083" max="4085" width="10.28515625" style="13" customWidth="1"/>
    <col min="4086" max="4087" width="12.42578125" style="13" customWidth="1"/>
    <col min="4088" max="4088" width="11.28515625" style="13" customWidth="1"/>
    <col min="4089" max="4089" width="12.42578125" style="13" customWidth="1"/>
    <col min="4090" max="4090" width="11.28515625" style="13" customWidth="1"/>
    <col min="4091" max="4091" width="12.42578125" style="13" customWidth="1"/>
    <col min="4092" max="4092" width="11.28515625" style="13" customWidth="1"/>
    <col min="4093" max="4093" width="12.42578125" style="13" customWidth="1"/>
    <col min="4094" max="4094" width="11.28515625" style="13" customWidth="1"/>
    <col min="4095" max="4095" width="12.42578125" style="13" customWidth="1"/>
    <col min="4096" max="4096" width="11.28515625" style="13" customWidth="1"/>
    <col min="4097" max="4097" width="14.140625" style="13" customWidth="1"/>
    <col min="4098" max="4098" width="10.28515625" style="13" customWidth="1"/>
    <col min="4099" max="4099" width="17.140625" style="13" customWidth="1"/>
    <col min="4100" max="4100" width="12" style="13" customWidth="1"/>
    <col min="4101" max="4101" width="14.140625" style="13" customWidth="1"/>
    <col min="4102" max="4102" width="10.28515625" style="13" customWidth="1"/>
    <col min="4103" max="4103" width="17.140625" style="13" customWidth="1"/>
    <col min="4104" max="4104" width="12" style="13" customWidth="1"/>
    <col min="4105" max="4105" width="10.7109375" style="13" customWidth="1"/>
    <col min="4106" max="4108" width="0" style="13" hidden="1" customWidth="1"/>
    <col min="4109" max="4336" width="9.140625" style="13"/>
    <col min="4337" max="4337" width="5.140625" style="13" customWidth="1"/>
    <col min="4338" max="4338" width="32.42578125" style="13" customWidth="1"/>
    <col min="4339" max="4341" width="10.28515625" style="13" customWidth="1"/>
    <col min="4342" max="4343" width="12.42578125" style="13" customWidth="1"/>
    <col min="4344" max="4344" width="11.28515625" style="13" customWidth="1"/>
    <col min="4345" max="4345" width="12.42578125" style="13" customWidth="1"/>
    <col min="4346" max="4346" width="11.28515625" style="13" customWidth="1"/>
    <col min="4347" max="4347" width="12.42578125" style="13" customWidth="1"/>
    <col min="4348" max="4348" width="11.28515625" style="13" customWidth="1"/>
    <col min="4349" max="4349" width="12.42578125" style="13" customWidth="1"/>
    <col min="4350" max="4350" width="11.28515625" style="13" customWidth="1"/>
    <col min="4351" max="4351" width="12.42578125" style="13" customWidth="1"/>
    <col min="4352" max="4352" width="11.28515625" style="13" customWidth="1"/>
    <col min="4353" max="4353" width="14.140625" style="13" customWidth="1"/>
    <col min="4354" max="4354" width="10.28515625" style="13" customWidth="1"/>
    <col min="4355" max="4355" width="17.140625" style="13" customWidth="1"/>
    <col min="4356" max="4356" width="12" style="13" customWidth="1"/>
    <col min="4357" max="4357" width="14.140625" style="13" customWidth="1"/>
    <col min="4358" max="4358" width="10.28515625" style="13" customWidth="1"/>
    <col min="4359" max="4359" width="17.140625" style="13" customWidth="1"/>
    <col min="4360" max="4360" width="12" style="13" customWidth="1"/>
    <col min="4361" max="4361" width="10.7109375" style="13" customWidth="1"/>
    <col min="4362" max="4364" width="0" style="13" hidden="1" customWidth="1"/>
    <col min="4365" max="4592" width="9.140625" style="13"/>
    <col min="4593" max="4593" width="5.140625" style="13" customWidth="1"/>
    <col min="4594" max="4594" width="32.42578125" style="13" customWidth="1"/>
    <col min="4595" max="4597" width="10.28515625" style="13" customWidth="1"/>
    <col min="4598" max="4599" width="12.42578125" style="13" customWidth="1"/>
    <col min="4600" max="4600" width="11.28515625" style="13" customWidth="1"/>
    <col min="4601" max="4601" width="12.42578125" style="13" customWidth="1"/>
    <col min="4602" max="4602" width="11.28515625" style="13" customWidth="1"/>
    <col min="4603" max="4603" width="12.42578125" style="13" customWidth="1"/>
    <col min="4604" max="4604" width="11.28515625" style="13" customWidth="1"/>
    <col min="4605" max="4605" width="12.42578125" style="13" customWidth="1"/>
    <col min="4606" max="4606" width="11.28515625" style="13" customWidth="1"/>
    <col min="4607" max="4607" width="12.42578125" style="13" customWidth="1"/>
    <col min="4608" max="4608" width="11.28515625" style="13" customWidth="1"/>
    <col min="4609" max="4609" width="14.140625" style="13" customWidth="1"/>
    <col min="4610" max="4610" width="10.28515625" style="13" customWidth="1"/>
    <col min="4611" max="4611" width="17.140625" style="13" customWidth="1"/>
    <col min="4612" max="4612" width="12" style="13" customWidth="1"/>
    <col min="4613" max="4613" width="14.140625" style="13" customWidth="1"/>
    <col min="4614" max="4614" width="10.28515625" style="13" customWidth="1"/>
    <col min="4615" max="4615" width="17.140625" style="13" customWidth="1"/>
    <col min="4616" max="4616" width="12" style="13" customWidth="1"/>
    <col min="4617" max="4617" width="10.7109375" style="13" customWidth="1"/>
    <col min="4618" max="4620" width="0" style="13" hidden="1" customWidth="1"/>
    <col min="4621" max="4848" width="9.140625" style="13"/>
    <col min="4849" max="4849" width="5.140625" style="13" customWidth="1"/>
    <col min="4850" max="4850" width="32.42578125" style="13" customWidth="1"/>
    <col min="4851" max="4853" width="10.28515625" style="13" customWidth="1"/>
    <col min="4854" max="4855" width="12.42578125" style="13" customWidth="1"/>
    <col min="4856" max="4856" width="11.28515625" style="13" customWidth="1"/>
    <col min="4857" max="4857" width="12.42578125" style="13" customWidth="1"/>
    <col min="4858" max="4858" width="11.28515625" style="13" customWidth="1"/>
    <col min="4859" max="4859" width="12.42578125" style="13" customWidth="1"/>
    <col min="4860" max="4860" width="11.28515625" style="13" customWidth="1"/>
    <col min="4861" max="4861" width="12.42578125" style="13" customWidth="1"/>
    <col min="4862" max="4862" width="11.28515625" style="13" customWidth="1"/>
    <col min="4863" max="4863" width="12.42578125" style="13" customWidth="1"/>
    <col min="4864" max="4864" width="11.28515625" style="13" customWidth="1"/>
    <col min="4865" max="4865" width="14.140625" style="13" customWidth="1"/>
    <col min="4866" max="4866" width="10.28515625" style="13" customWidth="1"/>
    <col min="4867" max="4867" width="17.140625" style="13" customWidth="1"/>
    <col min="4868" max="4868" width="12" style="13" customWidth="1"/>
    <col min="4869" max="4869" width="14.140625" style="13" customWidth="1"/>
    <col min="4870" max="4870" width="10.28515625" style="13" customWidth="1"/>
    <col min="4871" max="4871" width="17.140625" style="13" customWidth="1"/>
    <col min="4872" max="4872" width="12" style="13" customWidth="1"/>
    <col min="4873" max="4873" width="10.7109375" style="13" customWidth="1"/>
    <col min="4874" max="4876" width="0" style="13" hidden="1" customWidth="1"/>
    <col min="4877" max="5104" width="9.140625" style="13"/>
    <col min="5105" max="5105" width="5.140625" style="13" customWidth="1"/>
    <col min="5106" max="5106" width="32.42578125" style="13" customWidth="1"/>
    <col min="5107" max="5109" width="10.28515625" style="13" customWidth="1"/>
    <col min="5110" max="5111" width="12.42578125" style="13" customWidth="1"/>
    <col min="5112" max="5112" width="11.28515625" style="13" customWidth="1"/>
    <col min="5113" max="5113" width="12.42578125" style="13" customWidth="1"/>
    <col min="5114" max="5114" width="11.28515625" style="13" customWidth="1"/>
    <col min="5115" max="5115" width="12.42578125" style="13" customWidth="1"/>
    <col min="5116" max="5116" width="11.28515625" style="13" customWidth="1"/>
    <col min="5117" max="5117" width="12.42578125" style="13" customWidth="1"/>
    <col min="5118" max="5118" width="11.28515625" style="13" customWidth="1"/>
    <col min="5119" max="5119" width="12.42578125" style="13" customWidth="1"/>
    <col min="5120" max="5120" width="11.28515625" style="13" customWidth="1"/>
    <col min="5121" max="5121" width="14.140625" style="13" customWidth="1"/>
    <col min="5122" max="5122" width="10.28515625" style="13" customWidth="1"/>
    <col min="5123" max="5123" width="17.140625" style="13" customWidth="1"/>
    <col min="5124" max="5124" width="12" style="13" customWidth="1"/>
    <col min="5125" max="5125" width="14.140625" style="13" customWidth="1"/>
    <col min="5126" max="5126" width="10.28515625" style="13" customWidth="1"/>
    <col min="5127" max="5127" width="17.140625" style="13" customWidth="1"/>
    <col min="5128" max="5128" width="12" style="13" customWidth="1"/>
    <col min="5129" max="5129" width="10.7109375" style="13" customWidth="1"/>
    <col min="5130" max="5132" width="0" style="13" hidden="1" customWidth="1"/>
    <col min="5133" max="5360" width="9.140625" style="13"/>
    <col min="5361" max="5361" width="5.140625" style="13" customWidth="1"/>
    <col min="5362" max="5362" width="32.42578125" style="13" customWidth="1"/>
    <col min="5363" max="5365" width="10.28515625" style="13" customWidth="1"/>
    <col min="5366" max="5367" width="12.42578125" style="13" customWidth="1"/>
    <col min="5368" max="5368" width="11.28515625" style="13" customWidth="1"/>
    <col min="5369" max="5369" width="12.42578125" style="13" customWidth="1"/>
    <col min="5370" max="5370" width="11.28515625" style="13" customWidth="1"/>
    <col min="5371" max="5371" width="12.42578125" style="13" customWidth="1"/>
    <col min="5372" max="5372" width="11.28515625" style="13" customWidth="1"/>
    <col min="5373" max="5373" width="12.42578125" style="13" customWidth="1"/>
    <col min="5374" max="5374" width="11.28515625" style="13" customWidth="1"/>
    <col min="5375" max="5375" width="12.42578125" style="13" customWidth="1"/>
    <col min="5376" max="5376" width="11.28515625" style="13" customWidth="1"/>
    <col min="5377" max="5377" width="14.140625" style="13" customWidth="1"/>
    <col min="5378" max="5378" width="10.28515625" style="13" customWidth="1"/>
    <col min="5379" max="5379" width="17.140625" style="13" customWidth="1"/>
    <col min="5380" max="5380" width="12" style="13" customWidth="1"/>
    <col min="5381" max="5381" width="14.140625" style="13" customWidth="1"/>
    <col min="5382" max="5382" width="10.28515625" style="13" customWidth="1"/>
    <col min="5383" max="5383" width="17.140625" style="13" customWidth="1"/>
    <col min="5384" max="5384" width="12" style="13" customWidth="1"/>
    <col min="5385" max="5385" width="10.7109375" style="13" customWidth="1"/>
    <col min="5386" max="5388" width="0" style="13" hidden="1" customWidth="1"/>
    <col min="5389" max="5616" width="9.140625" style="13"/>
    <col min="5617" max="5617" width="5.140625" style="13" customWidth="1"/>
    <col min="5618" max="5618" width="32.42578125" style="13" customWidth="1"/>
    <col min="5619" max="5621" width="10.28515625" style="13" customWidth="1"/>
    <col min="5622" max="5623" width="12.42578125" style="13" customWidth="1"/>
    <col min="5624" max="5624" width="11.28515625" style="13" customWidth="1"/>
    <col min="5625" max="5625" width="12.42578125" style="13" customWidth="1"/>
    <col min="5626" max="5626" width="11.28515625" style="13" customWidth="1"/>
    <col min="5627" max="5627" width="12.42578125" style="13" customWidth="1"/>
    <col min="5628" max="5628" width="11.28515625" style="13" customWidth="1"/>
    <col min="5629" max="5629" width="12.42578125" style="13" customWidth="1"/>
    <col min="5630" max="5630" width="11.28515625" style="13" customWidth="1"/>
    <col min="5631" max="5631" width="12.42578125" style="13" customWidth="1"/>
    <col min="5632" max="5632" width="11.28515625" style="13" customWidth="1"/>
    <col min="5633" max="5633" width="14.140625" style="13" customWidth="1"/>
    <col min="5634" max="5634" width="10.28515625" style="13" customWidth="1"/>
    <col min="5635" max="5635" width="17.140625" style="13" customWidth="1"/>
    <col min="5636" max="5636" width="12" style="13" customWidth="1"/>
    <col min="5637" max="5637" width="14.140625" style="13" customWidth="1"/>
    <col min="5638" max="5638" width="10.28515625" style="13" customWidth="1"/>
    <col min="5639" max="5639" width="17.140625" style="13" customWidth="1"/>
    <col min="5640" max="5640" width="12" style="13" customWidth="1"/>
    <col min="5641" max="5641" width="10.7109375" style="13" customWidth="1"/>
    <col min="5642" max="5644" width="0" style="13" hidden="1" customWidth="1"/>
    <col min="5645" max="5872" width="9.140625" style="13"/>
    <col min="5873" max="5873" width="5.140625" style="13" customWidth="1"/>
    <col min="5874" max="5874" width="32.42578125" style="13" customWidth="1"/>
    <col min="5875" max="5877" width="10.28515625" style="13" customWidth="1"/>
    <col min="5878" max="5879" width="12.42578125" style="13" customWidth="1"/>
    <col min="5880" max="5880" width="11.28515625" style="13" customWidth="1"/>
    <col min="5881" max="5881" width="12.42578125" style="13" customWidth="1"/>
    <col min="5882" max="5882" width="11.28515625" style="13" customWidth="1"/>
    <col min="5883" max="5883" width="12.42578125" style="13" customWidth="1"/>
    <col min="5884" max="5884" width="11.28515625" style="13" customWidth="1"/>
    <col min="5885" max="5885" width="12.42578125" style="13" customWidth="1"/>
    <col min="5886" max="5886" width="11.28515625" style="13" customWidth="1"/>
    <col min="5887" max="5887" width="12.42578125" style="13" customWidth="1"/>
    <col min="5888" max="5888" width="11.28515625" style="13" customWidth="1"/>
    <col min="5889" max="5889" width="14.140625" style="13" customWidth="1"/>
    <col min="5890" max="5890" width="10.28515625" style="13" customWidth="1"/>
    <col min="5891" max="5891" width="17.140625" style="13" customWidth="1"/>
    <col min="5892" max="5892" width="12" style="13" customWidth="1"/>
    <col min="5893" max="5893" width="14.140625" style="13" customWidth="1"/>
    <col min="5894" max="5894" width="10.28515625" style="13" customWidth="1"/>
    <col min="5895" max="5895" width="17.140625" style="13" customWidth="1"/>
    <col min="5896" max="5896" width="12" style="13" customWidth="1"/>
    <col min="5897" max="5897" width="10.7109375" style="13" customWidth="1"/>
    <col min="5898" max="5900" width="0" style="13" hidden="1" customWidth="1"/>
    <col min="5901" max="6128" width="9.140625" style="13"/>
    <col min="6129" max="6129" width="5.140625" style="13" customWidth="1"/>
    <col min="6130" max="6130" width="32.42578125" style="13" customWidth="1"/>
    <col min="6131" max="6133" width="10.28515625" style="13" customWidth="1"/>
    <col min="6134" max="6135" width="12.42578125" style="13" customWidth="1"/>
    <col min="6136" max="6136" width="11.28515625" style="13" customWidth="1"/>
    <col min="6137" max="6137" width="12.42578125" style="13" customWidth="1"/>
    <col min="6138" max="6138" width="11.28515625" style="13" customWidth="1"/>
    <col min="6139" max="6139" width="12.42578125" style="13" customWidth="1"/>
    <col min="6140" max="6140" width="11.28515625" style="13" customWidth="1"/>
    <col min="6141" max="6141" width="12.42578125" style="13" customWidth="1"/>
    <col min="6142" max="6142" width="11.28515625" style="13" customWidth="1"/>
    <col min="6143" max="6143" width="12.42578125" style="13" customWidth="1"/>
    <col min="6144" max="6144" width="11.28515625" style="13" customWidth="1"/>
    <col min="6145" max="6145" width="14.140625" style="13" customWidth="1"/>
    <col min="6146" max="6146" width="10.28515625" style="13" customWidth="1"/>
    <col min="6147" max="6147" width="17.140625" style="13" customWidth="1"/>
    <col min="6148" max="6148" width="12" style="13" customWidth="1"/>
    <col min="6149" max="6149" width="14.140625" style="13" customWidth="1"/>
    <col min="6150" max="6150" width="10.28515625" style="13" customWidth="1"/>
    <col min="6151" max="6151" width="17.140625" style="13" customWidth="1"/>
    <col min="6152" max="6152" width="12" style="13" customWidth="1"/>
    <col min="6153" max="6153" width="10.7109375" style="13" customWidth="1"/>
    <col min="6154" max="6156" width="0" style="13" hidden="1" customWidth="1"/>
    <col min="6157" max="6384" width="9.140625" style="13"/>
    <col min="6385" max="6385" width="5.140625" style="13" customWidth="1"/>
    <col min="6386" max="6386" width="32.42578125" style="13" customWidth="1"/>
    <col min="6387" max="6389" width="10.28515625" style="13" customWidth="1"/>
    <col min="6390" max="6391" width="12.42578125" style="13" customWidth="1"/>
    <col min="6392" max="6392" width="11.28515625" style="13" customWidth="1"/>
    <col min="6393" max="6393" width="12.42578125" style="13" customWidth="1"/>
    <col min="6394" max="6394" width="11.28515625" style="13" customWidth="1"/>
    <col min="6395" max="6395" width="12.42578125" style="13" customWidth="1"/>
    <col min="6396" max="6396" width="11.28515625" style="13" customWidth="1"/>
    <col min="6397" max="6397" width="12.42578125" style="13" customWidth="1"/>
    <col min="6398" max="6398" width="11.28515625" style="13" customWidth="1"/>
    <col min="6399" max="6399" width="12.42578125" style="13" customWidth="1"/>
    <col min="6400" max="6400" width="11.28515625" style="13" customWidth="1"/>
    <col min="6401" max="6401" width="14.140625" style="13" customWidth="1"/>
    <col min="6402" max="6402" width="10.28515625" style="13" customWidth="1"/>
    <col min="6403" max="6403" width="17.140625" style="13" customWidth="1"/>
    <col min="6404" max="6404" width="12" style="13" customWidth="1"/>
    <col min="6405" max="6405" width="14.140625" style="13" customWidth="1"/>
    <col min="6406" max="6406" width="10.28515625" style="13" customWidth="1"/>
    <col min="6407" max="6407" width="17.140625" style="13" customWidth="1"/>
    <col min="6408" max="6408" width="12" style="13" customWidth="1"/>
    <col min="6409" max="6409" width="10.7109375" style="13" customWidth="1"/>
    <col min="6410" max="6412" width="0" style="13" hidden="1" customWidth="1"/>
    <col min="6413" max="6640" width="9.140625" style="13"/>
    <col min="6641" max="6641" width="5.140625" style="13" customWidth="1"/>
    <col min="6642" max="6642" width="32.42578125" style="13" customWidth="1"/>
    <col min="6643" max="6645" width="10.28515625" style="13" customWidth="1"/>
    <col min="6646" max="6647" width="12.42578125" style="13" customWidth="1"/>
    <col min="6648" max="6648" width="11.28515625" style="13" customWidth="1"/>
    <col min="6649" max="6649" width="12.42578125" style="13" customWidth="1"/>
    <col min="6650" max="6650" width="11.28515625" style="13" customWidth="1"/>
    <col min="6651" max="6651" width="12.42578125" style="13" customWidth="1"/>
    <col min="6652" max="6652" width="11.28515625" style="13" customWidth="1"/>
    <col min="6653" max="6653" width="12.42578125" style="13" customWidth="1"/>
    <col min="6654" max="6654" width="11.28515625" style="13" customWidth="1"/>
    <col min="6655" max="6655" width="12.42578125" style="13" customWidth="1"/>
    <col min="6656" max="6656" width="11.28515625" style="13" customWidth="1"/>
    <col min="6657" max="6657" width="14.140625" style="13" customWidth="1"/>
    <col min="6658" max="6658" width="10.28515625" style="13" customWidth="1"/>
    <col min="6659" max="6659" width="17.140625" style="13" customWidth="1"/>
    <col min="6660" max="6660" width="12" style="13" customWidth="1"/>
    <col min="6661" max="6661" width="14.140625" style="13" customWidth="1"/>
    <col min="6662" max="6662" width="10.28515625" style="13" customWidth="1"/>
    <col min="6663" max="6663" width="17.140625" style="13" customWidth="1"/>
    <col min="6664" max="6664" width="12" style="13" customWidth="1"/>
    <col min="6665" max="6665" width="10.7109375" style="13" customWidth="1"/>
    <col min="6666" max="6668" width="0" style="13" hidden="1" customWidth="1"/>
    <col min="6669" max="6896" width="9.140625" style="13"/>
    <col min="6897" max="6897" width="5.140625" style="13" customWidth="1"/>
    <col min="6898" max="6898" width="32.42578125" style="13" customWidth="1"/>
    <col min="6899" max="6901" width="10.28515625" style="13" customWidth="1"/>
    <col min="6902" max="6903" width="12.42578125" style="13" customWidth="1"/>
    <col min="6904" max="6904" width="11.28515625" style="13" customWidth="1"/>
    <col min="6905" max="6905" width="12.42578125" style="13" customWidth="1"/>
    <col min="6906" max="6906" width="11.28515625" style="13" customWidth="1"/>
    <col min="6907" max="6907" width="12.42578125" style="13" customWidth="1"/>
    <col min="6908" max="6908" width="11.28515625" style="13" customWidth="1"/>
    <col min="6909" max="6909" width="12.42578125" style="13" customWidth="1"/>
    <col min="6910" max="6910" width="11.28515625" style="13" customWidth="1"/>
    <col min="6911" max="6911" width="12.42578125" style="13" customWidth="1"/>
    <col min="6912" max="6912" width="11.28515625" style="13" customWidth="1"/>
    <col min="6913" max="6913" width="14.140625" style="13" customWidth="1"/>
    <col min="6914" max="6914" width="10.28515625" style="13" customWidth="1"/>
    <col min="6915" max="6915" width="17.140625" style="13" customWidth="1"/>
    <col min="6916" max="6916" width="12" style="13" customWidth="1"/>
    <col min="6917" max="6917" width="14.140625" style="13" customWidth="1"/>
    <col min="6918" max="6918" width="10.28515625" style="13" customWidth="1"/>
    <col min="6919" max="6919" width="17.140625" style="13" customWidth="1"/>
    <col min="6920" max="6920" width="12" style="13" customWidth="1"/>
    <col min="6921" max="6921" width="10.7109375" style="13" customWidth="1"/>
    <col min="6922" max="6924" width="0" style="13" hidden="1" customWidth="1"/>
    <col min="6925" max="7152" width="9.140625" style="13"/>
    <col min="7153" max="7153" width="5.140625" style="13" customWidth="1"/>
    <col min="7154" max="7154" width="32.42578125" style="13" customWidth="1"/>
    <col min="7155" max="7157" width="10.28515625" style="13" customWidth="1"/>
    <col min="7158" max="7159" width="12.42578125" style="13" customWidth="1"/>
    <col min="7160" max="7160" width="11.28515625" style="13" customWidth="1"/>
    <col min="7161" max="7161" width="12.42578125" style="13" customWidth="1"/>
    <col min="7162" max="7162" width="11.28515625" style="13" customWidth="1"/>
    <col min="7163" max="7163" width="12.42578125" style="13" customWidth="1"/>
    <col min="7164" max="7164" width="11.28515625" style="13" customWidth="1"/>
    <col min="7165" max="7165" width="12.42578125" style="13" customWidth="1"/>
    <col min="7166" max="7166" width="11.28515625" style="13" customWidth="1"/>
    <col min="7167" max="7167" width="12.42578125" style="13" customWidth="1"/>
    <col min="7168" max="7168" width="11.28515625" style="13" customWidth="1"/>
    <col min="7169" max="7169" width="14.140625" style="13" customWidth="1"/>
    <col min="7170" max="7170" width="10.28515625" style="13" customWidth="1"/>
    <col min="7171" max="7171" width="17.140625" style="13" customWidth="1"/>
    <col min="7172" max="7172" width="12" style="13" customWidth="1"/>
    <col min="7173" max="7173" width="14.140625" style="13" customWidth="1"/>
    <col min="7174" max="7174" width="10.28515625" style="13" customWidth="1"/>
    <col min="7175" max="7175" width="17.140625" style="13" customWidth="1"/>
    <col min="7176" max="7176" width="12" style="13" customWidth="1"/>
    <col min="7177" max="7177" width="10.7109375" style="13" customWidth="1"/>
    <col min="7178" max="7180" width="0" style="13" hidden="1" customWidth="1"/>
    <col min="7181" max="7408" width="9.140625" style="13"/>
    <col min="7409" max="7409" width="5.140625" style="13" customWidth="1"/>
    <col min="7410" max="7410" width="32.42578125" style="13" customWidth="1"/>
    <col min="7411" max="7413" width="10.28515625" style="13" customWidth="1"/>
    <col min="7414" max="7415" width="12.42578125" style="13" customWidth="1"/>
    <col min="7416" max="7416" width="11.28515625" style="13" customWidth="1"/>
    <col min="7417" max="7417" width="12.42578125" style="13" customWidth="1"/>
    <col min="7418" max="7418" width="11.28515625" style="13" customWidth="1"/>
    <col min="7419" max="7419" width="12.42578125" style="13" customWidth="1"/>
    <col min="7420" max="7420" width="11.28515625" style="13" customWidth="1"/>
    <col min="7421" max="7421" width="12.42578125" style="13" customWidth="1"/>
    <col min="7422" max="7422" width="11.28515625" style="13" customWidth="1"/>
    <col min="7423" max="7423" width="12.42578125" style="13" customWidth="1"/>
    <col min="7424" max="7424" width="11.28515625" style="13" customWidth="1"/>
    <col min="7425" max="7425" width="14.140625" style="13" customWidth="1"/>
    <col min="7426" max="7426" width="10.28515625" style="13" customWidth="1"/>
    <col min="7427" max="7427" width="17.140625" style="13" customWidth="1"/>
    <col min="7428" max="7428" width="12" style="13" customWidth="1"/>
    <col min="7429" max="7429" width="14.140625" style="13" customWidth="1"/>
    <col min="7430" max="7430" width="10.28515625" style="13" customWidth="1"/>
    <col min="7431" max="7431" width="17.140625" style="13" customWidth="1"/>
    <col min="7432" max="7432" width="12" style="13" customWidth="1"/>
    <col min="7433" max="7433" width="10.7109375" style="13" customWidth="1"/>
    <col min="7434" max="7436" width="0" style="13" hidden="1" customWidth="1"/>
    <col min="7437" max="7664" width="9.140625" style="13"/>
    <col min="7665" max="7665" width="5.140625" style="13" customWidth="1"/>
    <col min="7666" max="7666" width="32.42578125" style="13" customWidth="1"/>
    <col min="7667" max="7669" width="10.28515625" style="13" customWidth="1"/>
    <col min="7670" max="7671" width="12.42578125" style="13" customWidth="1"/>
    <col min="7672" max="7672" width="11.28515625" style="13" customWidth="1"/>
    <col min="7673" max="7673" width="12.42578125" style="13" customWidth="1"/>
    <col min="7674" max="7674" width="11.28515625" style="13" customWidth="1"/>
    <col min="7675" max="7675" width="12.42578125" style="13" customWidth="1"/>
    <col min="7676" max="7676" width="11.28515625" style="13" customWidth="1"/>
    <col min="7677" max="7677" width="12.42578125" style="13" customWidth="1"/>
    <col min="7678" max="7678" width="11.28515625" style="13" customWidth="1"/>
    <col min="7679" max="7679" width="12.42578125" style="13" customWidth="1"/>
    <col min="7680" max="7680" width="11.28515625" style="13" customWidth="1"/>
    <col min="7681" max="7681" width="14.140625" style="13" customWidth="1"/>
    <col min="7682" max="7682" width="10.28515625" style="13" customWidth="1"/>
    <col min="7683" max="7683" width="17.140625" style="13" customWidth="1"/>
    <col min="7684" max="7684" width="12" style="13" customWidth="1"/>
    <col min="7685" max="7685" width="14.140625" style="13" customWidth="1"/>
    <col min="7686" max="7686" width="10.28515625" style="13" customWidth="1"/>
    <col min="7687" max="7687" width="17.140625" style="13" customWidth="1"/>
    <col min="7688" max="7688" width="12" style="13" customWidth="1"/>
    <col min="7689" max="7689" width="10.7109375" style="13" customWidth="1"/>
    <col min="7690" max="7692" width="0" style="13" hidden="1" customWidth="1"/>
    <col min="7693" max="7920" width="9.140625" style="13"/>
    <col min="7921" max="7921" width="5.140625" style="13" customWidth="1"/>
    <col min="7922" max="7922" width="32.42578125" style="13" customWidth="1"/>
    <col min="7923" max="7925" width="10.28515625" style="13" customWidth="1"/>
    <col min="7926" max="7927" width="12.42578125" style="13" customWidth="1"/>
    <col min="7928" max="7928" width="11.28515625" style="13" customWidth="1"/>
    <col min="7929" max="7929" width="12.42578125" style="13" customWidth="1"/>
    <col min="7930" max="7930" width="11.28515625" style="13" customWidth="1"/>
    <col min="7931" max="7931" width="12.42578125" style="13" customWidth="1"/>
    <col min="7932" max="7932" width="11.28515625" style="13" customWidth="1"/>
    <col min="7933" max="7933" width="12.42578125" style="13" customWidth="1"/>
    <col min="7934" max="7934" width="11.28515625" style="13" customWidth="1"/>
    <col min="7935" max="7935" width="12.42578125" style="13" customWidth="1"/>
    <col min="7936" max="7936" width="11.28515625" style="13" customWidth="1"/>
    <col min="7937" max="7937" width="14.140625" style="13" customWidth="1"/>
    <col min="7938" max="7938" width="10.28515625" style="13" customWidth="1"/>
    <col min="7939" max="7939" width="17.140625" style="13" customWidth="1"/>
    <col min="7940" max="7940" width="12" style="13" customWidth="1"/>
    <col min="7941" max="7941" width="14.140625" style="13" customWidth="1"/>
    <col min="7942" max="7942" width="10.28515625" style="13" customWidth="1"/>
    <col min="7943" max="7943" width="17.140625" style="13" customWidth="1"/>
    <col min="7944" max="7944" width="12" style="13" customWidth="1"/>
    <col min="7945" max="7945" width="10.7109375" style="13" customWidth="1"/>
    <col min="7946" max="7948" width="0" style="13" hidden="1" customWidth="1"/>
    <col min="7949" max="8176" width="9.140625" style="13"/>
    <col min="8177" max="8177" width="5.140625" style="13" customWidth="1"/>
    <col min="8178" max="8178" width="32.42578125" style="13" customWidth="1"/>
    <col min="8179" max="8181" width="10.28515625" style="13" customWidth="1"/>
    <col min="8182" max="8183" width="12.42578125" style="13" customWidth="1"/>
    <col min="8184" max="8184" width="11.28515625" style="13" customWidth="1"/>
    <col min="8185" max="8185" width="12.42578125" style="13" customWidth="1"/>
    <col min="8186" max="8186" width="11.28515625" style="13" customWidth="1"/>
    <col min="8187" max="8187" width="12.42578125" style="13" customWidth="1"/>
    <col min="8188" max="8188" width="11.28515625" style="13" customWidth="1"/>
    <col min="8189" max="8189" width="12.42578125" style="13" customWidth="1"/>
    <col min="8190" max="8190" width="11.28515625" style="13" customWidth="1"/>
    <col min="8191" max="8191" width="12.42578125" style="13" customWidth="1"/>
    <col min="8192" max="8192" width="11.28515625" style="13" customWidth="1"/>
    <col min="8193" max="8193" width="14.140625" style="13" customWidth="1"/>
    <col min="8194" max="8194" width="10.28515625" style="13" customWidth="1"/>
    <col min="8195" max="8195" width="17.140625" style="13" customWidth="1"/>
    <col min="8196" max="8196" width="12" style="13" customWidth="1"/>
    <col min="8197" max="8197" width="14.140625" style="13" customWidth="1"/>
    <col min="8198" max="8198" width="10.28515625" style="13" customWidth="1"/>
    <col min="8199" max="8199" width="17.140625" style="13" customWidth="1"/>
    <col min="8200" max="8200" width="12" style="13" customWidth="1"/>
    <col min="8201" max="8201" width="10.7109375" style="13" customWidth="1"/>
    <col min="8202" max="8204" width="0" style="13" hidden="1" customWidth="1"/>
    <col min="8205" max="8432" width="9.140625" style="13"/>
    <col min="8433" max="8433" width="5.140625" style="13" customWidth="1"/>
    <col min="8434" max="8434" width="32.42578125" style="13" customWidth="1"/>
    <col min="8435" max="8437" width="10.28515625" style="13" customWidth="1"/>
    <col min="8438" max="8439" width="12.42578125" style="13" customWidth="1"/>
    <col min="8440" max="8440" width="11.28515625" style="13" customWidth="1"/>
    <col min="8441" max="8441" width="12.42578125" style="13" customWidth="1"/>
    <col min="8442" max="8442" width="11.28515625" style="13" customWidth="1"/>
    <col min="8443" max="8443" width="12.42578125" style="13" customWidth="1"/>
    <col min="8444" max="8444" width="11.28515625" style="13" customWidth="1"/>
    <col min="8445" max="8445" width="12.42578125" style="13" customWidth="1"/>
    <col min="8446" max="8446" width="11.28515625" style="13" customWidth="1"/>
    <col min="8447" max="8447" width="12.42578125" style="13" customWidth="1"/>
    <col min="8448" max="8448" width="11.28515625" style="13" customWidth="1"/>
    <col min="8449" max="8449" width="14.140625" style="13" customWidth="1"/>
    <col min="8450" max="8450" width="10.28515625" style="13" customWidth="1"/>
    <col min="8451" max="8451" width="17.140625" style="13" customWidth="1"/>
    <col min="8452" max="8452" width="12" style="13" customWidth="1"/>
    <col min="8453" max="8453" width="14.140625" style="13" customWidth="1"/>
    <col min="8454" max="8454" width="10.28515625" style="13" customWidth="1"/>
    <col min="8455" max="8455" width="17.140625" style="13" customWidth="1"/>
    <col min="8456" max="8456" width="12" style="13" customWidth="1"/>
    <col min="8457" max="8457" width="10.7109375" style="13" customWidth="1"/>
    <col min="8458" max="8460" width="0" style="13" hidden="1" customWidth="1"/>
    <col min="8461" max="8688" width="9.140625" style="13"/>
    <col min="8689" max="8689" width="5.140625" style="13" customWidth="1"/>
    <col min="8690" max="8690" width="32.42578125" style="13" customWidth="1"/>
    <col min="8691" max="8693" width="10.28515625" style="13" customWidth="1"/>
    <col min="8694" max="8695" width="12.42578125" style="13" customWidth="1"/>
    <col min="8696" max="8696" width="11.28515625" style="13" customWidth="1"/>
    <col min="8697" max="8697" width="12.42578125" style="13" customWidth="1"/>
    <col min="8698" max="8698" width="11.28515625" style="13" customWidth="1"/>
    <col min="8699" max="8699" width="12.42578125" style="13" customWidth="1"/>
    <col min="8700" max="8700" width="11.28515625" style="13" customWidth="1"/>
    <col min="8701" max="8701" width="12.42578125" style="13" customWidth="1"/>
    <col min="8702" max="8702" width="11.28515625" style="13" customWidth="1"/>
    <col min="8703" max="8703" width="12.42578125" style="13" customWidth="1"/>
    <col min="8704" max="8704" width="11.28515625" style="13" customWidth="1"/>
    <col min="8705" max="8705" width="14.140625" style="13" customWidth="1"/>
    <col min="8706" max="8706" width="10.28515625" style="13" customWidth="1"/>
    <col min="8707" max="8707" width="17.140625" style="13" customWidth="1"/>
    <col min="8708" max="8708" width="12" style="13" customWidth="1"/>
    <col min="8709" max="8709" width="14.140625" style="13" customWidth="1"/>
    <col min="8710" max="8710" width="10.28515625" style="13" customWidth="1"/>
    <col min="8711" max="8711" width="17.140625" style="13" customWidth="1"/>
    <col min="8712" max="8712" width="12" style="13" customWidth="1"/>
    <col min="8713" max="8713" width="10.7109375" style="13" customWidth="1"/>
    <col min="8714" max="8716" width="0" style="13" hidden="1" customWidth="1"/>
    <col min="8717" max="8944" width="9.140625" style="13"/>
    <col min="8945" max="8945" width="5.140625" style="13" customWidth="1"/>
    <col min="8946" max="8946" width="32.42578125" style="13" customWidth="1"/>
    <col min="8947" max="8949" width="10.28515625" style="13" customWidth="1"/>
    <col min="8950" max="8951" width="12.42578125" style="13" customWidth="1"/>
    <col min="8952" max="8952" width="11.28515625" style="13" customWidth="1"/>
    <col min="8953" max="8953" width="12.42578125" style="13" customWidth="1"/>
    <col min="8954" max="8954" width="11.28515625" style="13" customWidth="1"/>
    <col min="8955" max="8955" width="12.42578125" style="13" customWidth="1"/>
    <col min="8956" max="8956" width="11.28515625" style="13" customWidth="1"/>
    <col min="8957" max="8957" width="12.42578125" style="13" customWidth="1"/>
    <col min="8958" max="8958" width="11.28515625" style="13" customWidth="1"/>
    <col min="8959" max="8959" width="12.42578125" style="13" customWidth="1"/>
    <col min="8960" max="8960" width="11.28515625" style="13" customWidth="1"/>
    <col min="8961" max="8961" width="14.140625" style="13" customWidth="1"/>
    <col min="8962" max="8962" width="10.28515625" style="13" customWidth="1"/>
    <col min="8963" max="8963" width="17.140625" style="13" customWidth="1"/>
    <col min="8964" max="8964" width="12" style="13" customWidth="1"/>
    <col min="8965" max="8965" width="14.140625" style="13" customWidth="1"/>
    <col min="8966" max="8966" width="10.28515625" style="13" customWidth="1"/>
    <col min="8967" max="8967" width="17.140625" style="13" customWidth="1"/>
    <col min="8968" max="8968" width="12" style="13" customWidth="1"/>
    <col min="8969" max="8969" width="10.7109375" style="13" customWidth="1"/>
    <col min="8970" max="8972" width="0" style="13" hidden="1" customWidth="1"/>
    <col min="8973" max="9200" width="9.140625" style="13"/>
    <col min="9201" max="9201" width="5.140625" style="13" customWidth="1"/>
    <col min="9202" max="9202" width="32.42578125" style="13" customWidth="1"/>
    <col min="9203" max="9205" width="10.28515625" style="13" customWidth="1"/>
    <col min="9206" max="9207" width="12.42578125" style="13" customWidth="1"/>
    <col min="9208" max="9208" width="11.28515625" style="13" customWidth="1"/>
    <col min="9209" max="9209" width="12.42578125" style="13" customWidth="1"/>
    <col min="9210" max="9210" width="11.28515625" style="13" customWidth="1"/>
    <col min="9211" max="9211" width="12.42578125" style="13" customWidth="1"/>
    <col min="9212" max="9212" width="11.28515625" style="13" customWidth="1"/>
    <col min="9213" max="9213" width="12.42578125" style="13" customWidth="1"/>
    <col min="9214" max="9214" width="11.28515625" style="13" customWidth="1"/>
    <col min="9215" max="9215" width="12.42578125" style="13" customWidth="1"/>
    <col min="9216" max="9216" width="11.28515625" style="13" customWidth="1"/>
    <col min="9217" max="9217" width="14.140625" style="13" customWidth="1"/>
    <col min="9218" max="9218" width="10.28515625" style="13" customWidth="1"/>
    <col min="9219" max="9219" width="17.140625" style="13" customWidth="1"/>
    <col min="9220" max="9220" width="12" style="13" customWidth="1"/>
    <col min="9221" max="9221" width="14.140625" style="13" customWidth="1"/>
    <col min="9222" max="9222" width="10.28515625" style="13" customWidth="1"/>
    <col min="9223" max="9223" width="17.140625" style="13" customWidth="1"/>
    <col min="9224" max="9224" width="12" style="13" customWidth="1"/>
    <col min="9225" max="9225" width="10.7109375" style="13" customWidth="1"/>
    <col min="9226" max="9228" width="0" style="13" hidden="1" customWidth="1"/>
    <col min="9229" max="9456" width="9.140625" style="13"/>
    <col min="9457" max="9457" width="5.140625" style="13" customWidth="1"/>
    <col min="9458" max="9458" width="32.42578125" style="13" customWidth="1"/>
    <col min="9459" max="9461" width="10.28515625" style="13" customWidth="1"/>
    <col min="9462" max="9463" width="12.42578125" style="13" customWidth="1"/>
    <col min="9464" max="9464" width="11.28515625" style="13" customWidth="1"/>
    <col min="9465" max="9465" width="12.42578125" style="13" customWidth="1"/>
    <col min="9466" max="9466" width="11.28515625" style="13" customWidth="1"/>
    <col min="9467" max="9467" width="12.42578125" style="13" customWidth="1"/>
    <col min="9468" max="9468" width="11.28515625" style="13" customWidth="1"/>
    <col min="9469" max="9469" width="12.42578125" style="13" customWidth="1"/>
    <col min="9470" max="9470" width="11.28515625" style="13" customWidth="1"/>
    <col min="9471" max="9471" width="12.42578125" style="13" customWidth="1"/>
    <col min="9472" max="9472" width="11.28515625" style="13" customWidth="1"/>
    <col min="9473" max="9473" width="14.140625" style="13" customWidth="1"/>
    <col min="9474" max="9474" width="10.28515625" style="13" customWidth="1"/>
    <col min="9475" max="9475" width="17.140625" style="13" customWidth="1"/>
    <col min="9476" max="9476" width="12" style="13" customWidth="1"/>
    <col min="9477" max="9477" width="14.140625" style="13" customWidth="1"/>
    <col min="9478" max="9478" width="10.28515625" style="13" customWidth="1"/>
    <col min="9479" max="9479" width="17.140625" style="13" customWidth="1"/>
    <col min="9480" max="9480" width="12" style="13" customWidth="1"/>
    <col min="9481" max="9481" width="10.7109375" style="13" customWidth="1"/>
    <col min="9482" max="9484" width="0" style="13" hidden="1" customWidth="1"/>
    <col min="9485" max="9712" width="9.140625" style="13"/>
    <col min="9713" max="9713" width="5.140625" style="13" customWidth="1"/>
    <col min="9714" max="9714" width="32.42578125" style="13" customWidth="1"/>
    <col min="9715" max="9717" width="10.28515625" style="13" customWidth="1"/>
    <col min="9718" max="9719" width="12.42578125" style="13" customWidth="1"/>
    <col min="9720" max="9720" width="11.28515625" style="13" customWidth="1"/>
    <col min="9721" max="9721" width="12.42578125" style="13" customWidth="1"/>
    <col min="9722" max="9722" width="11.28515625" style="13" customWidth="1"/>
    <col min="9723" max="9723" width="12.42578125" style="13" customWidth="1"/>
    <col min="9724" max="9724" width="11.28515625" style="13" customWidth="1"/>
    <col min="9725" max="9725" width="12.42578125" style="13" customWidth="1"/>
    <col min="9726" max="9726" width="11.28515625" style="13" customWidth="1"/>
    <col min="9727" max="9727" width="12.42578125" style="13" customWidth="1"/>
    <col min="9728" max="9728" width="11.28515625" style="13" customWidth="1"/>
    <col min="9729" max="9729" width="14.140625" style="13" customWidth="1"/>
    <col min="9730" max="9730" width="10.28515625" style="13" customWidth="1"/>
    <col min="9731" max="9731" width="17.140625" style="13" customWidth="1"/>
    <col min="9732" max="9732" width="12" style="13" customWidth="1"/>
    <col min="9733" max="9733" width="14.140625" style="13" customWidth="1"/>
    <col min="9734" max="9734" width="10.28515625" style="13" customWidth="1"/>
    <col min="9735" max="9735" width="17.140625" style="13" customWidth="1"/>
    <col min="9736" max="9736" width="12" style="13" customWidth="1"/>
    <col min="9737" max="9737" width="10.7109375" style="13" customWidth="1"/>
    <col min="9738" max="9740" width="0" style="13" hidden="1" customWidth="1"/>
    <col min="9741" max="9968" width="9.140625" style="13"/>
    <col min="9969" max="9969" width="5.140625" style="13" customWidth="1"/>
    <col min="9970" max="9970" width="32.42578125" style="13" customWidth="1"/>
    <col min="9971" max="9973" width="10.28515625" style="13" customWidth="1"/>
    <col min="9974" max="9975" width="12.42578125" style="13" customWidth="1"/>
    <col min="9976" max="9976" width="11.28515625" style="13" customWidth="1"/>
    <col min="9977" max="9977" width="12.42578125" style="13" customWidth="1"/>
    <col min="9978" max="9978" width="11.28515625" style="13" customWidth="1"/>
    <col min="9979" max="9979" width="12.42578125" style="13" customWidth="1"/>
    <col min="9980" max="9980" width="11.28515625" style="13" customWidth="1"/>
    <col min="9981" max="9981" width="12.42578125" style="13" customWidth="1"/>
    <col min="9982" max="9982" width="11.28515625" style="13" customWidth="1"/>
    <col min="9983" max="9983" width="12.42578125" style="13" customWidth="1"/>
    <col min="9984" max="9984" width="11.28515625" style="13" customWidth="1"/>
    <col min="9985" max="9985" width="14.140625" style="13" customWidth="1"/>
    <col min="9986" max="9986" width="10.28515625" style="13" customWidth="1"/>
    <col min="9987" max="9987" width="17.140625" style="13" customWidth="1"/>
    <col min="9988" max="9988" width="12" style="13" customWidth="1"/>
    <col min="9989" max="9989" width="14.140625" style="13" customWidth="1"/>
    <col min="9990" max="9990" width="10.28515625" style="13" customWidth="1"/>
    <col min="9991" max="9991" width="17.140625" style="13" customWidth="1"/>
    <col min="9992" max="9992" width="12" style="13" customWidth="1"/>
    <col min="9993" max="9993" width="10.7109375" style="13" customWidth="1"/>
    <col min="9994" max="9996" width="0" style="13" hidden="1" customWidth="1"/>
    <col min="9997" max="10224" width="9.140625" style="13"/>
    <col min="10225" max="10225" width="5.140625" style="13" customWidth="1"/>
    <col min="10226" max="10226" width="32.42578125" style="13" customWidth="1"/>
    <col min="10227" max="10229" width="10.28515625" style="13" customWidth="1"/>
    <col min="10230" max="10231" width="12.42578125" style="13" customWidth="1"/>
    <col min="10232" max="10232" width="11.28515625" style="13" customWidth="1"/>
    <col min="10233" max="10233" width="12.42578125" style="13" customWidth="1"/>
    <col min="10234" max="10234" width="11.28515625" style="13" customWidth="1"/>
    <col min="10235" max="10235" width="12.42578125" style="13" customWidth="1"/>
    <col min="10236" max="10236" width="11.28515625" style="13" customWidth="1"/>
    <col min="10237" max="10237" width="12.42578125" style="13" customWidth="1"/>
    <col min="10238" max="10238" width="11.28515625" style="13" customWidth="1"/>
    <col min="10239" max="10239" width="12.42578125" style="13" customWidth="1"/>
    <col min="10240" max="10240" width="11.28515625" style="13" customWidth="1"/>
    <col min="10241" max="10241" width="14.140625" style="13" customWidth="1"/>
    <col min="10242" max="10242" width="10.28515625" style="13" customWidth="1"/>
    <col min="10243" max="10243" width="17.140625" style="13" customWidth="1"/>
    <col min="10244" max="10244" width="12" style="13" customWidth="1"/>
    <col min="10245" max="10245" width="14.140625" style="13" customWidth="1"/>
    <col min="10246" max="10246" width="10.28515625" style="13" customWidth="1"/>
    <col min="10247" max="10247" width="17.140625" style="13" customWidth="1"/>
    <col min="10248" max="10248" width="12" style="13" customWidth="1"/>
    <col min="10249" max="10249" width="10.7109375" style="13" customWidth="1"/>
    <col min="10250" max="10252" width="0" style="13" hidden="1" customWidth="1"/>
    <col min="10253" max="10480" width="9.140625" style="13"/>
    <col min="10481" max="10481" width="5.140625" style="13" customWidth="1"/>
    <col min="10482" max="10482" width="32.42578125" style="13" customWidth="1"/>
    <col min="10483" max="10485" width="10.28515625" style="13" customWidth="1"/>
    <col min="10486" max="10487" width="12.42578125" style="13" customWidth="1"/>
    <col min="10488" max="10488" width="11.28515625" style="13" customWidth="1"/>
    <col min="10489" max="10489" width="12.42578125" style="13" customWidth="1"/>
    <col min="10490" max="10490" width="11.28515625" style="13" customWidth="1"/>
    <col min="10491" max="10491" width="12.42578125" style="13" customWidth="1"/>
    <col min="10492" max="10492" width="11.28515625" style="13" customWidth="1"/>
    <col min="10493" max="10493" width="12.42578125" style="13" customWidth="1"/>
    <col min="10494" max="10494" width="11.28515625" style="13" customWidth="1"/>
    <col min="10495" max="10495" width="12.42578125" style="13" customWidth="1"/>
    <col min="10496" max="10496" width="11.28515625" style="13" customWidth="1"/>
    <col min="10497" max="10497" width="14.140625" style="13" customWidth="1"/>
    <col min="10498" max="10498" width="10.28515625" style="13" customWidth="1"/>
    <col min="10499" max="10499" width="17.140625" style="13" customWidth="1"/>
    <col min="10500" max="10500" width="12" style="13" customWidth="1"/>
    <col min="10501" max="10501" width="14.140625" style="13" customWidth="1"/>
    <col min="10502" max="10502" width="10.28515625" style="13" customWidth="1"/>
    <col min="10503" max="10503" width="17.140625" style="13" customWidth="1"/>
    <col min="10504" max="10504" width="12" style="13" customWidth="1"/>
    <col min="10505" max="10505" width="10.7109375" style="13" customWidth="1"/>
    <col min="10506" max="10508" width="0" style="13" hidden="1" customWidth="1"/>
    <col min="10509" max="10736" width="9.140625" style="13"/>
    <col min="10737" max="10737" width="5.140625" style="13" customWidth="1"/>
    <col min="10738" max="10738" width="32.42578125" style="13" customWidth="1"/>
    <col min="10739" max="10741" width="10.28515625" style="13" customWidth="1"/>
    <col min="10742" max="10743" width="12.42578125" style="13" customWidth="1"/>
    <col min="10744" max="10744" width="11.28515625" style="13" customWidth="1"/>
    <col min="10745" max="10745" width="12.42578125" style="13" customWidth="1"/>
    <col min="10746" max="10746" width="11.28515625" style="13" customWidth="1"/>
    <col min="10747" max="10747" width="12.42578125" style="13" customWidth="1"/>
    <col min="10748" max="10748" width="11.28515625" style="13" customWidth="1"/>
    <col min="10749" max="10749" width="12.42578125" style="13" customWidth="1"/>
    <col min="10750" max="10750" width="11.28515625" style="13" customWidth="1"/>
    <col min="10751" max="10751" width="12.42578125" style="13" customWidth="1"/>
    <col min="10752" max="10752" width="11.28515625" style="13" customWidth="1"/>
    <col min="10753" max="10753" width="14.140625" style="13" customWidth="1"/>
    <col min="10754" max="10754" width="10.28515625" style="13" customWidth="1"/>
    <col min="10755" max="10755" width="17.140625" style="13" customWidth="1"/>
    <col min="10756" max="10756" width="12" style="13" customWidth="1"/>
    <col min="10757" max="10757" width="14.140625" style="13" customWidth="1"/>
    <col min="10758" max="10758" width="10.28515625" style="13" customWidth="1"/>
    <col min="10759" max="10759" width="17.140625" style="13" customWidth="1"/>
    <col min="10760" max="10760" width="12" style="13" customWidth="1"/>
    <col min="10761" max="10761" width="10.7109375" style="13" customWidth="1"/>
    <col min="10762" max="10764" width="0" style="13" hidden="1" customWidth="1"/>
    <col min="10765" max="10992" width="9.140625" style="13"/>
    <col min="10993" max="10993" width="5.140625" style="13" customWidth="1"/>
    <col min="10994" max="10994" width="32.42578125" style="13" customWidth="1"/>
    <col min="10995" max="10997" width="10.28515625" style="13" customWidth="1"/>
    <col min="10998" max="10999" width="12.42578125" style="13" customWidth="1"/>
    <col min="11000" max="11000" width="11.28515625" style="13" customWidth="1"/>
    <col min="11001" max="11001" width="12.42578125" style="13" customWidth="1"/>
    <col min="11002" max="11002" width="11.28515625" style="13" customWidth="1"/>
    <col min="11003" max="11003" width="12.42578125" style="13" customWidth="1"/>
    <col min="11004" max="11004" width="11.28515625" style="13" customWidth="1"/>
    <col min="11005" max="11005" width="12.42578125" style="13" customWidth="1"/>
    <col min="11006" max="11006" width="11.28515625" style="13" customWidth="1"/>
    <col min="11007" max="11007" width="12.42578125" style="13" customWidth="1"/>
    <col min="11008" max="11008" width="11.28515625" style="13" customWidth="1"/>
    <col min="11009" max="11009" width="14.140625" style="13" customWidth="1"/>
    <col min="11010" max="11010" width="10.28515625" style="13" customWidth="1"/>
    <col min="11011" max="11011" width="17.140625" style="13" customWidth="1"/>
    <col min="11012" max="11012" width="12" style="13" customWidth="1"/>
    <col min="11013" max="11013" width="14.140625" style="13" customWidth="1"/>
    <col min="11014" max="11014" width="10.28515625" style="13" customWidth="1"/>
    <col min="11015" max="11015" width="17.140625" style="13" customWidth="1"/>
    <col min="11016" max="11016" width="12" style="13" customWidth="1"/>
    <col min="11017" max="11017" width="10.7109375" style="13" customWidth="1"/>
    <col min="11018" max="11020" width="0" style="13" hidden="1" customWidth="1"/>
    <col min="11021" max="11248" width="9.140625" style="13"/>
    <col min="11249" max="11249" width="5.140625" style="13" customWidth="1"/>
    <col min="11250" max="11250" width="32.42578125" style="13" customWidth="1"/>
    <col min="11251" max="11253" width="10.28515625" style="13" customWidth="1"/>
    <col min="11254" max="11255" width="12.42578125" style="13" customWidth="1"/>
    <col min="11256" max="11256" width="11.28515625" style="13" customWidth="1"/>
    <col min="11257" max="11257" width="12.42578125" style="13" customWidth="1"/>
    <col min="11258" max="11258" width="11.28515625" style="13" customWidth="1"/>
    <col min="11259" max="11259" width="12.42578125" style="13" customWidth="1"/>
    <col min="11260" max="11260" width="11.28515625" style="13" customWidth="1"/>
    <col min="11261" max="11261" width="12.42578125" style="13" customWidth="1"/>
    <col min="11262" max="11262" width="11.28515625" style="13" customWidth="1"/>
    <col min="11263" max="11263" width="12.42578125" style="13" customWidth="1"/>
    <col min="11264" max="11264" width="11.28515625" style="13" customWidth="1"/>
    <col min="11265" max="11265" width="14.140625" style="13" customWidth="1"/>
    <col min="11266" max="11266" width="10.28515625" style="13" customWidth="1"/>
    <col min="11267" max="11267" width="17.140625" style="13" customWidth="1"/>
    <col min="11268" max="11268" width="12" style="13" customWidth="1"/>
    <col min="11269" max="11269" width="14.140625" style="13" customWidth="1"/>
    <col min="11270" max="11270" width="10.28515625" style="13" customWidth="1"/>
    <col min="11271" max="11271" width="17.140625" style="13" customWidth="1"/>
    <col min="11272" max="11272" width="12" style="13" customWidth="1"/>
    <col min="11273" max="11273" width="10.7109375" style="13" customWidth="1"/>
    <col min="11274" max="11276" width="0" style="13" hidden="1" customWidth="1"/>
    <col min="11277" max="11504" width="9.140625" style="13"/>
    <col min="11505" max="11505" width="5.140625" style="13" customWidth="1"/>
    <col min="11506" max="11506" width="32.42578125" style="13" customWidth="1"/>
    <col min="11507" max="11509" width="10.28515625" style="13" customWidth="1"/>
    <col min="11510" max="11511" width="12.42578125" style="13" customWidth="1"/>
    <col min="11512" max="11512" width="11.28515625" style="13" customWidth="1"/>
    <col min="11513" max="11513" width="12.42578125" style="13" customWidth="1"/>
    <col min="11514" max="11514" width="11.28515625" style="13" customWidth="1"/>
    <col min="11515" max="11515" width="12.42578125" style="13" customWidth="1"/>
    <col min="11516" max="11516" width="11.28515625" style="13" customWidth="1"/>
    <col min="11517" max="11517" width="12.42578125" style="13" customWidth="1"/>
    <col min="11518" max="11518" width="11.28515625" style="13" customWidth="1"/>
    <col min="11519" max="11519" width="12.42578125" style="13" customWidth="1"/>
    <col min="11520" max="11520" width="11.28515625" style="13" customWidth="1"/>
    <col min="11521" max="11521" width="14.140625" style="13" customWidth="1"/>
    <col min="11522" max="11522" width="10.28515625" style="13" customWidth="1"/>
    <col min="11523" max="11523" width="17.140625" style="13" customWidth="1"/>
    <col min="11524" max="11524" width="12" style="13" customWidth="1"/>
    <col min="11525" max="11525" width="14.140625" style="13" customWidth="1"/>
    <col min="11526" max="11526" width="10.28515625" style="13" customWidth="1"/>
    <col min="11527" max="11527" width="17.140625" style="13" customWidth="1"/>
    <col min="11528" max="11528" width="12" style="13" customWidth="1"/>
    <col min="11529" max="11529" width="10.7109375" style="13" customWidth="1"/>
    <col min="11530" max="11532" width="0" style="13" hidden="1" customWidth="1"/>
    <col min="11533" max="11760" width="9.140625" style="13"/>
    <col min="11761" max="11761" width="5.140625" style="13" customWidth="1"/>
    <col min="11762" max="11762" width="32.42578125" style="13" customWidth="1"/>
    <col min="11763" max="11765" width="10.28515625" style="13" customWidth="1"/>
    <col min="11766" max="11767" width="12.42578125" style="13" customWidth="1"/>
    <col min="11768" max="11768" width="11.28515625" style="13" customWidth="1"/>
    <col min="11769" max="11769" width="12.42578125" style="13" customWidth="1"/>
    <col min="11770" max="11770" width="11.28515625" style="13" customWidth="1"/>
    <col min="11771" max="11771" width="12.42578125" style="13" customWidth="1"/>
    <col min="11772" max="11772" width="11.28515625" style="13" customWidth="1"/>
    <col min="11773" max="11773" width="12.42578125" style="13" customWidth="1"/>
    <col min="11774" max="11774" width="11.28515625" style="13" customWidth="1"/>
    <col min="11775" max="11775" width="12.42578125" style="13" customWidth="1"/>
    <col min="11776" max="11776" width="11.28515625" style="13" customWidth="1"/>
    <col min="11777" max="11777" width="14.140625" style="13" customWidth="1"/>
    <col min="11778" max="11778" width="10.28515625" style="13" customWidth="1"/>
    <col min="11779" max="11779" width="17.140625" style="13" customWidth="1"/>
    <col min="11780" max="11780" width="12" style="13" customWidth="1"/>
    <col min="11781" max="11781" width="14.140625" style="13" customWidth="1"/>
    <col min="11782" max="11782" width="10.28515625" style="13" customWidth="1"/>
    <col min="11783" max="11783" width="17.140625" style="13" customWidth="1"/>
    <col min="11784" max="11784" width="12" style="13" customWidth="1"/>
    <col min="11785" max="11785" width="10.7109375" style="13" customWidth="1"/>
    <col min="11786" max="11788" width="0" style="13" hidden="1" customWidth="1"/>
    <col min="11789" max="12016" width="9.140625" style="13"/>
    <col min="12017" max="12017" width="5.140625" style="13" customWidth="1"/>
    <col min="12018" max="12018" width="32.42578125" style="13" customWidth="1"/>
    <col min="12019" max="12021" width="10.28515625" style="13" customWidth="1"/>
    <col min="12022" max="12023" width="12.42578125" style="13" customWidth="1"/>
    <col min="12024" max="12024" width="11.28515625" style="13" customWidth="1"/>
    <col min="12025" max="12025" width="12.42578125" style="13" customWidth="1"/>
    <col min="12026" max="12026" width="11.28515625" style="13" customWidth="1"/>
    <col min="12027" max="12027" width="12.42578125" style="13" customWidth="1"/>
    <col min="12028" max="12028" width="11.28515625" style="13" customWidth="1"/>
    <col min="12029" max="12029" width="12.42578125" style="13" customWidth="1"/>
    <col min="12030" max="12030" width="11.28515625" style="13" customWidth="1"/>
    <col min="12031" max="12031" width="12.42578125" style="13" customWidth="1"/>
    <col min="12032" max="12032" width="11.28515625" style="13" customWidth="1"/>
    <col min="12033" max="12033" width="14.140625" style="13" customWidth="1"/>
    <col min="12034" max="12034" width="10.28515625" style="13" customWidth="1"/>
    <col min="12035" max="12035" width="17.140625" style="13" customWidth="1"/>
    <col min="12036" max="12036" width="12" style="13" customWidth="1"/>
    <col min="12037" max="12037" width="14.140625" style="13" customWidth="1"/>
    <col min="12038" max="12038" width="10.28515625" style="13" customWidth="1"/>
    <col min="12039" max="12039" width="17.140625" style="13" customWidth="1"/>
    <col min="12040" max="12040" width="12" style="13" customWidth="1"/>
    <col min="12041" max="12041" width="10.7109375" style="13" customWidth="1"/>
    <col min="12042" max="12044" width="0" style="13" hidden="1" customWidth="1"/>
    <col min="12045" max="12272" width="9.140625" style="13"/>
    <col min="12273" max="12273" width="5.140625" style="13" customWidth="1"/>
    <col min="12274" max="12274" width="32.42578125" style="13" customWidth="1"/>
    <col min="12275" max="12277" width="10.28515625" style="13" customWidth="1"/>
    <col min="12278" max="12279" width="12.42578125" style="13" customWidth="1"/>
    <col min="12280" max="12280" width="11.28515625" style="13" customWidth="1"/>
    <col min="12281" max="12281" width="12.42578125" style="13" customWidth="1"/>
    <col min="12282" max="12282" width="11.28515625" style="13" customWidth="1"/>
    <col min="12283" max="12283" width="12.42578125" style="13" customWidth="1"/>
    <col min="12284" max="12284" width="11.28515625" style="13" customWidth="1"/>
    <col min="12285" max="12285" width="12.42578125" style="13" customWidth="1"/>
    <col min="12286" max="12286" width="11.28515625" style="13" customWidth="1"/>
    <col min="12287" max="12287" width="12.42578125" style="13" customWidth="1"/>
    <col min="12288" max="12288" width="11.28515625" style="13" customWidth="1"/>
    <col min="12289" max="12289" width="14.140625" style="13" customWidth="1"/>
    <col min="12290" max="12290" width="10.28515625" style="13" customWidth="1"/>
    <col min="12291" max="12291" width="17.140625" style="13" customWidth="1"/>
    <col min="12292" max="12292" width="12" style="13" customWidth="1"/>
    <col min="12293" max="12293" width="14.140625" style="13" customWidth="1"/>
    <col min="12294" max="12294" width="10.28515625" style="13" customWidth="1"/>
    <col min="12295" max="12295" width="17.140625" style="13" customWidth="1"/>
    <col min="12296" max="12296" width="12" style="13" customWidth="1"/>
    <col min="12297" max="12297" width="10.7109375" style="13" customWidth="1"/>
    <col min="12298" max="12300" width="0" style="13" hidden="1" customWidth="1"/>
    <col min="12301" max="12528" width="9.140625" style="13"/>
    <col min="12529" max="12529" width="5.140625" style="13" customWidth="1"/>
    <col min="12530" max="12530" width="32.42578125" style="13" customWidth="1"/>
    <col min="12531" max="12533" width="10.28515625" style="13" customWidth="1"/>
    <col min="12534" max="12535" width="12.42578125" style="13" customWidth="1"/>
    <col min="12536" max="12536" width="11.28515625" style="13" customWidth="1"/>
    <col min="12537" max="12537" width="12.42578125" style="13" customWidth="1"/>
    <col min="12538" max="12538" width="11.28515625" style="13" customWidth="1"/>
    <col min="12539" max="12539" width="12.42578125" style="13" customWidth="1"/>
    <col min="12540" max="12540" width="11.28515625" style="13" customWidth="1"/>
    <col min="12541" max="12541" width="12.42578125" style="13" customWidth="1"/>
    <col min="12542" max="12542" width="11.28515625" style="13" customWidth="1"/>
    <col min="12543" max="12543" width="12.42578125" style="13" customWidth="1"/>
    <col min="12544" max="12544" width="11.28515625" style="13" customWidth="1"/>
    <col min="12545" max="12545" width="14.140625" style="13" customWidth="1"/>
    <col min="12546" max="12546" width="10.28515625" style="13" customWidth="1"/>
    <col min="12547" max="12547" width="17.140625" style="13" customWidth="1"/>
    <col min="12548" max="12548" width="12" style="13" customWidth="1"/>
    <col min="12549" max="12549" width="14.140625" style="13" customWidth="1"/>
    <col min="12550" max="12550" width="10.28515625" style="13" customWidth="1"/>
    <col min="12551" max="12551" width="17.140625" style="13" customWidth="1"/>
    <col min="12552" max="12552" width="12" style="13" customWidth="1"/>
    <col min="12553" max="12553" width="10.7109375" style="13" customWidth="1"/>
    <col min="12554" max="12556" width="0" style="13" hidden="1" customWidth="1"/>
    <col min="12557" max="12784" width="9.140625" style="13"/>
    <col min="12785" max="12785" width="5.140625" style="13" customWidth="1"/>
    <col min="12786" max="12786" width="32.42578125" style="13" customWidth="1"/>
    <col min="12787" max="12789" width="10.28515625" style="13" customWidth="1"/>
    <col min="12790" max="12791" width="12.42578125" style="13" customWidth="1"/>
    <col min="12792" max="12792" width="11.28515625" style="13" customWidth="1"/>
    <col min="12793" max="12793" width="12.42578125" style="13" customWidth="1"/>
    <col min="12794" max="12794" width="11.28515625" style="13" customWidth="1"/>
    <col min="12795" max="12795" width="12.42578125" style="13" customWidth="1"/>
    <col min="12796" max="12796" width="11.28515625" style="13" customWidth="1"/>
    <col min="12797" max="12797" width="12.42578125" style="13" customWidth="1"/>
    <col min="12798" max="12798" width="11.28515625" style="13" customWidth="1"/>
    <col min="12799" max="12799" width="12.42578125" style="13" customWidth="1"/>
    <col min="12800" max="12800" width="11.28515625" style="13" customWidth="1"/>
    <col min="12801" max="12801" width="14.140625" style="13" customWidth="1"/>
    <col min="12802" max="12802" width="10.28515625" style="13" customWidth="1"/>
    <col min="12803" max="12803" width="17.140625" style="13" customWidth="1"/>
    <col min="12804" max="12804" width="12" style="13" customWidth="1"/>
    <col min="12805" max="12805" width="14.140625" style="13" customWidth="1"/>
    <col min="12806" max="12806" width="10.28515625" style="13" customWidth="1"/>
    <col min="12807" max="12807" width="17.140625" style="13" customWidth="1"/>
    <col min="12808" max="12808" width="12" style="13" customWidth="1"/>
    <col min="12809" max="12809" width="10.7109375" style="13" customWidth="1"/>
    <col min="12810" max="12812" width="0" style="13" hidden="1" customWidth="1"/>
    <col min="12813" max="13040" width="9.140625" style="13"/>
    <col min="13041" max="13041" width="5.140625" style="13" customWidth="1"/>
    <col min="13042" max="13042" width="32.42578125" style="13" customWidth="1"/>
    <col min="13043" max="13045" width="10.28515625" style="13" customWidth="1"/>
    <col min="13046" max="13047" width="12.42578125" style="13" customWidth="1"/>
    <col min="13048" max="13048" width="11.28515625" style="13" customWidth="1"/>
    <col min="13049" max="13049" width="12.42578125" style="13" customWidth="1"/>
    <col min="13050" max="13050" width="11.28515625" style="13" customWidth="1"/>
    <col min="13051" max="13051" width="12.42578125" style="13" customWidth="1"/>
    <col min="13052" max="13052" width="11.28515625" style="13" customWidth="1"/>
    <col min="13053" max="13053" width="12.42578125" style="13" customWidth="1"/>
    <col min="13054" max="13054" width="11.28515625" style="13" customWidth="1"/>
    <col min="13055" max="13055" width="12.42578125" style="13" customWidth="1"/>
    <col min="13056" max="13056" width="11.28515625" style="13" customWidth="1"/>
    <col min="13057" max="13057" width="14.140625" style="13" customWidth="1"/>
    <col min="13058" max="13058" width="10.28515625" style="13" customWidth="1"/>
    <col min="13059" max="13059" width="17.140625" style="13" customWidth="1"/>
    <col min="13060" max="13060" width="12" style="13" customWidth="1"/>
    <col min="13061" max="13061" width="14.140625" style="13" customWidth="1"/>
    <col min="13062" max="13062" width="10.28515625" style="13" customWidth="1"/>
    <col min="13063" max="13063" width="17.140625" style="13" customWidth="1"/>
    <col min="13064" max="13064" width="12" style="13" customWidth="1"/>
    <col min="13065" max="13065" width="10.7109375" style="13" customWidth="1"/>
    <col min="13066" max="13068" width="0" style="13" hidden="1" customWidth="1"/>
    <col min="13069" max="13296" width="9.140625" style="13"/>
    <col min="13297" max="13297" width="5.140625" style="13" customWidth="1"/>
    <col min="13298" max="13298" width="32.42578125" style="13" customWidth="1"/>
    <col min="13299" max="13301" width="10.28515625" style="13" customWidth="1"/>
    <col min="13302" max="13303" width="12.42578125" style="13" customWidth="1"/>
    <col min="13304" max="13304" width="11.28515625" style="13" customWidth="1"/>
    <col min="13305" max="13305" width="12.42578125" style="13" customWidth="1"/>
    <col min="13306" max="13306" width="11.28515625" style="13" customWidth="1"/>
    <col min="13307" max="13307" width="12.42578125" style="13" customWidth="1"/>
    <col min="13308" max="13308" width="11.28515625" style="13" customWidth="1"/>
    <col min="13309" max="13309" width="12.42578125" style="13" customWidth="1"/>
    <col min="13310" max="13310" width="11.28515625" style="13" customWidth="1"/>
    <col min="13311" max="13311" width="12.42578125" style="13" customWidth="1"/>
    <col min="13312" max="13312" width="11.28515625" style="13" customWidth="1"/>
    <col min="13313" max="13313" width="14.140625" style="13" customWidth="1"/>
    <col min="13314" max="13314" width="10.28515625" style="13" customWidth="1"/>
    <col min="13315" max="13315" width="17.140625" style="13" customWidth="1"/>
    <col min="13316" max="13316" width="12" style="13" customWidth="1"/>
    <col min="13317" max="13317" width="14.140625" style="13" customWidth="1"/>
    <col min="13318" max="13318" width="10.28515625" style="13" customWidth="1"/>
    <col min="13319" max="13319" width="17.140625" style="13" customWidth="1"/>
    <col min="13320" max="13320" width="12" style="13" customWidth="1"/>
    <col min="13321" max="13321" width="10.7109375" style="13" customWidth="1"/>
    <col min="13322" max="13324" width="0" style="13" hidden="1" customWidth="1"/>
    <col min="13325" max="13552" width="9.140625" style="13"/>
    <col min="13553" max="13553" width="5.140625" style="13" customWidth="1"/>
    <col min="13554" max="13554" width="32.42578125" style="13" customWidth="1"/>
    <col min="13555" max="13557" width="10.28515625" style="13" customWidth="1"/>
    <col min="13558" max="13559" width="12.42578125" style="13" customWidth="1"/>
    <col min="13560" max="13560" width="11.28515625" style="13" customWidth="1"/>
    <col min="13561" max="13561" width="12.42578125" style="13" customWidth="1"/>
    <col min="13562" max="13562" width="11.28515625" style="13" customWidth="1"/>
    <col min="13563" max="13563" width="12.42578125" style="13" customWidth="1"/>
    <col min="13564" max="13564" width="11.28515625" style="13" customWidth="1"/>
    <col min="13565" max="13565" width="12.42578125" style="13" customWidth="1"/>
    <col min="13566" max="13566" width="11.28515625" style="13" customWidth="1"/>
    <col min="13567" max="13567" width="12.42578125" style="13" customWidth="1"/>
    <col min="13568" max="13568" width="11.28515625" style="13" customWidth="1"/>
    <col min="13569" max="13569" width="14.140625" style="13" customWidth="1"/>
    <col min="13570" max="13570" width="10.28515625" style="13" customWidth="1"/>
    <col min="13571" max="13571" width="17.140625" style="13" customWidth="1"/>
    <col min="13572" max="13572" width="12" style="13" customWidth="1"/>
    <col min="13573" max="13573" width="14.140625" style="13" customWidth="1"/>
    <col min="13574" max="13574" width="10.28515625" style="13" customWidth="1"/>
    <col min="13575" max="13575" width="17.140625" style="13" customWidth="1"/>
    <col min="13576" max="13576" width="12" style="13" customWidth="1"/>
    <col min="13577" max="13577" width="10.7109375" style="13" customWidth="1"/>
    <col min="13578" max="13580" width="0" style="13" hidden="1" customWidth="1"/>
    <col min="13581" max="13808" width="9.140625" style="13"/>
    <col min="13809" max="13809" width="5.140625" style="13" customWidth="1"/>
    <col min="13810" max="13810" width="32.42578125" style="13" customWidth="1"/>
    <col min="13811" max="13813" width="10.28515625" style="13" customWidth="1"/>
    <col min="13814" max="13815" width="12.42578125" style="13" customWidth="1"/>
    <col min="13816" max="13816" width="11.28515625" style="13" customWidth="1"/>
    <col min="13817" max="13817" width="12.42578125" style="13" customWidth="1"/>
    <col min="13818" max="13818" width="11.28515625" style="13" customWidth="1"/>
    <col min="13819" max="13819" width="12.42578125" style="13" customWidth="1"/>
    <col min="13820" max="13820" width="11.28515625" style="13" customWidth="1"/>
    <col min="13821" max="13821" width="12.42578125" style="13" customWidth="1"/>
    <col min="13822" max="13822" width="11.28515625" style="13" customWidth="1"/>
    <col min="13823" max="13823" width="12.42578125" style="13" customWidth="1"/>
    <col min="13824" max="13824" width="11.28515625" style="13" customWidth="1"/>
    <col min="13825" max="13825" width="14.140625" style="13" customWidth="1"/>
    <col min="13826" max="13826" width="10.28515625" style="13" customWidth="1"/>
    <col min="13827" max="13827" width="17.140625" style="13" customWidth="1"/>
    <col min="13828" max="13828" width="12" style="13" customWidth="1"/>
    <col min="13829" max="13829" width="14.140625" style="13" customWidth="1"/>
    <col min="13830" max="13830" width="10.28515625" style="13" customWidth="1"/>
    <col min="13831" max="13831" width="17.140625" style="13" customWidth="1"/>
    <col min="13832" max="13832" width="12" style="13" customWidth="1"/>
    <col min="13833" max="13833" width="10.7109375" style="13" customWidth="1"/>
    <col min="13834" max="13836" width="0" style="13" hidden="1" customWidth="1"/>
    <col min="13837" max="14064" width="9.140625" style="13"/>
    <col min="14065" max="14065" width="5.140625" style="13" customWidth="1"/>
    <col min="14066" max="14066" width="32.42578125" style="13" customWidth="1"/>
    <col min="14067" max="14069" width="10.28515625" style="13" customWidth="1"/>
    <col min="14070" max="14071" width="12.42578125" style="13" customWidth="1"/>
    <col min="14072" max="14072" width="11.28515625" style="13" customWidth="1"/>
    <col min="14073" max="14073" width="12.42578125" style="13" customWidth="1"/>
    <col min="14074" max="14074" width="11.28515625" style="13" customWidth="1"/>
    <col min="14075" max="14075" width="12.42578125" style="13" customWidth="1"/>
    <col min="14076" max="14076" width="11.28515625" style="13" customWidth="1"/>
    <col min="14077" max="14077" width="12.42578125" style="13" customWidth="1"/>
    <col min="14078" max="14078" width="11.28515625" style="13" customWidth="1"/>
    <col min="14079" max="14079" width="12.42578125" style="13" customWidth="1"/>
    <col min="14080" max="14080" width="11.28515625" style="13" customWidth="1"/>
    <col min="14081" max="14081" width="14.140625" style="13" customWidth="1"/>
    <col min="14082" max="14082" width="10.28515625" style="13" customWidth="1"/>
    <col min="14083" max="14083" width="17.140625" style="13" customWidth="1"/>
    <col min="14084" max="14084" width="12" style="13" customWidth="1"/>
    <col min="14085" max="14085" width="14.140625" style="13" customWidth="1"/>
    <col min="14086" max="14086" width="10.28515625" style="13" customWidth="1"/>
    <col min="14087" max="14087" width="17.140625" style="13" customWidth="1"/>
    <col min="14088" max="14088" width="12" style="13" customWidth="1"/>
    <col min="14089" max="14089" width="10.7109375" style="13" customWidth="1"/>
    <col min="14090" max="14092" width="0" style="13" hidden="1" customWidth="1"/>
    <col min="14093" max="14320" width="9.140625" style="13"/>
    <col min="14321" max="14321" width="5.140625" style="13" customWidth="1"/>
    <col min="14322" max="14322" width="32.42578125" style="13" customWidth="1"/>
    <col min="14323" max="14325" width="10.28515625" style="13" customWidth="1"/>
    <col min="14326" max="14327" width="12.42578125" style="13" customWidth="1"/>
    <col min="14328" max="14328" width="11.28515625" style="13" customWidth="1"/>
    <col min="14329" max="14329" width="12.42578125" style="13" customWidth="1"/>
    <col min="14330" max="14330" width="11.28515625" style="13" customWidth="1"/>
    <col min="14331" max="14331" width="12.42578125" style="13" customWidth="1"/>
    <col min="14332" max="14332" width="11.28515625" style="13" customWidth="1"/>
    <col min="14333" max="14333" width="12.42578125" style="13" customWidth="1"/>
    <col min="14334" max="14334" width="11.28515625" style="13" customWidth="1"/>
    <col min="14335" max="14335" width="12.42578125" style="13" customWidth="1"/>
    <col min="14336" max="14336" width="11.28515625" style="13" customWidth="1"/>
    <col min="14337" max="14337" width="14.140625" style="13" customWidth="1"/>
    <col min="14338" max="14338" width="10.28515625" style="13" customWidth="1"/>
    <col min="14339" max="14339" width="17.140625" style="13" customWidth="1"/>
    <col min="14340" max="14340" width="12" style="13" customWidth="1"/>
    <col min="14341" max="14341" width="14.140625" style="13" customWidth="1"/>
    <col min="14342" max="14342" width="10.28515625" style="13" customWidth="1"/>
    <col min="14343" max="14343" width="17.140625" style="13" customWidth="1"/>
    <col min="14344" max="14344" width="12" style="13" customWidth="1"/>
    <col min="14345" max="14345" width="10.7109375" style="13" customWidth="1"/>
    <col min="14346" max="14348" width="0" style="13" hidden="1" customWidth="1"/>
    <col min="14349" max="14576" width="9.140625" style="13"/>
    <col min="14577" max="14577" width="5.140625" style="13" customWidth="1"/>
    <col min="14578" max="14578" width="32.42578125" style="13" customWidth="1"/>
    <col min="14579" max="14581" width="10.28515625" style="13" customWidth="1"/>
    <col min="14582" max="14583" width="12.42578125" style="13" customWidth="1"/>
    <col min="14584" max="14584" width="11.28515625" style="13" customWidth="1"/>
    <col min="14585" max="14585" width="12.42578125" style="13" customWidth="1"/>
    <col min="14586" max="14586" width="11.28515625" style="13" customWidth="1"/>
    <col min="14587" max="14587" width="12.42578125" style="13" customWidth="1"/>
    <col min="14588" max="14588" width="11.28515625" style="13" customWidth="1"/>
    <col min="14589" max="14589" width="12.42578125" style="13" customWidth="1"/>
    <col min="14590" max="14590" width="11.28515625" style="13" customWidth="1"/>
    <col min="14591" max="14591" width="12.42578125" style="13" customWidth="1"/>
    <col min="14592" max="14592" width="11.28515625" style="13" customWidth="1"/>
    <col min="14593" max="14593" width="14.140625" style="13" customWidth="1"/>
    <col min="14594" max="14594" width="10.28515625" style="13" customWidth="1"/>
    <col min="14595" max="14595" width="17.140625" style="13" customWidth="1"/>
    <col min="14596" max="14596" width="12" style="13" customWidth="1"/>
    <col min="14597" max="14597" width="14.140625" style="13" customWidth="1"/>
    <col min="14598" max="14598" width="10.28515625" style="13" customWidth="1"/>
    <col min="14599" max="14599" width="17.140625" style="13" customWidth="1"/>
    <col min="14600" max="14600" width="12" style="13" customWidth="1"/>
    <col min="14601" max="14601" width="10.7109375" style="13" customWidth="1"/>
    <col min="14602" max="14604" width="0" style="13" hidden="1" customWidth="1"/>
    <col min="14605" max="14832" width="9.140625" style="13"/>
    <col min="14833" max="14833" width="5.140625" style="13" customWidth="1"/>
    <col min="14834" max="14834" width="32.42578125" style="13" customWidth="1"/>
    <col min="14835" max="14837" width="10.28515625" style="13" customWidth="1"/>
    <col min="14838" max="14839" width="12.42578125" style="13" customWidth="1"/>
    <col min="14840" max="14840" width="11.28515625" style="13" customWidth="1"/>
    <col min="14841" max="14841" width="12.42578125" style="13" customWidth="1"/>
    <col min="14842" max="14842" width="11.28515625" style="13" customWidth="1"/>
    <col min="14843" max="14843" width="12.42578125" style="13" customWidth="1"/>
    <col min="14844" max="14844" width="11.28515625" style="13" customWidth="1"/>
    <col min="14845" max="14845" width="12.42578125" style="13" customWidth="1"/>
    <col min="14846" max="14846" width="11.28515625" style="13" customWidth="1"/>
    <col min="14847" max="14847" width="12.42578125" style="13" customWidth="1"/>
    <col min="14848" max="14848" width="11.28515625" style="13" customWidth="1"/>
    <col min="14849" max="14849" width="14.140625" style="13" customWidth="1"/>
    <col min="14850" max="14850" width="10.28515625" style="13" customWidth="1"/>
    <col min="14851" max="14851" width="17.140625" style="13" customWidth="1"/>
    <col min="14852" max="14852" width="12" style="13" customWidth="1"/>
    <col min="14853" max="14853" width="14.140625" style="13" customWidth="1"/>
    <col min="14854" max="14854" width="10.28515625" style="13" customWidth="1"/>
    <col min="14855" max="14855" width="17.140625" style="13" customWidth="1"/>
    <col min="14856" max="14856" width="12" style="13" customWidth="1"/>
    <col min="14857" max="14857" width="10.7109375" style="13" customWidth="1"/>
    <col min="14858" max="14860" width="0" style="13" hidden="1" customWidth="1"/>
    <col min="14861" max="15088" width="9.140625" style="13"/>
    <col min="15089" max="15089" width="5.140625" style="13" customWidth="1"/>
    <col min="15090" max="15090" width="32.42578125" style="13" customWidth="1"/>
    <col min="15091" max="15093" width="10.28515625" style="13" customWidth="1"/>
    <col min="15094" max="15095" width="12.42578125" style="13" customWidth="1"/>
    <col min="15096" max="15096" width="11.28515625" style="13" customWidth="1"/>
    <col min="15097" max="15097" width="12.42578125" style="13" customWidth="1"/>
    <col min="15098" max="15098" width="11.28515625" style="13" customWidth="1"/>
    <col min="15099" max="15099" width="12.42578125" style="13" customWidth="1"/>
    <col min="15100" max="15100" width="11.28515625" style="13" customWidth="1"/>
    <col min="15101" max="15101" width="12.42578125" style="13" customWidth="1"/>
    <col min="15102" max="15102" width="11.28515625" style="13" customWidth="1"/>
    <col min="15103" max="15103" width="12.42578125" style="13" customWidth="1"/>
    <col min="15104" max="15104" width="11.28515625" style="13" customWidth="1"/>
    <col min="15105" max="15105" width="14.140625" style="13" customWidth="1"/>
    <col min="15106" max="15106" width="10.28515625" style="13" customWidth="1"/>
    <col min="15107" max="15107" width="17.140625" style="13" customWidth="1"/>
    <col min="15108" max="15108" width="12" style="13" customWidth="1"/>
    <col min="15109" max="15109" width="14.140625" style="13" customWidth="1"/>
    <col min="15110" max="15110" width="10.28515625" style="13" customWidth="1"/>
    <col min="15111" max="15111" width="17.140625" style="13" customWidth="1"/>
    <col min="15112" max="15112" width="12" style="13" customWidth="1"/>
    <col min="15113" max="15113" width="10.7109375" style="13" customWidth="1"/>
    <col min="15114" max="15116" width="0" style="13" hidden="1" customWidth="1"/>
    <col min="15117" max="15344" width="9.140625" style="13"/>
    <col min="15345" max="15345" width="5.140625" style="13" customWidth="1"/>
    <col min="15346" max="15346" width="32.42578125" style="13" customWidth="1"/>
    <col min="15347" max="15349" width="10.28515625" style="13" customWidth="1"/>
    <col min="15350" max="15351" width="12.42578125" style="13" customWidth="1"/>
    <col min="15352" max="15352" width="11.28515625" style="13" customWidth="1"/>
    <col min="15353" max="15353" width="12.42578125" style="13" customWidth="1"/>
    <col min="15354" max="15354" width="11.28515625" style="13" customWidth="1"/>
    <col min="15355" max="15355" width="12.42578125" style="13" customWidth="1"/>
    <col min="15356" max="15356" width="11.28515625" style="13" customWidth="1"/>
    <col min="15357" max="15357" width="12.42578125" style="13" customWidth="1"/>
    <col min="15358" max="15358" width="11.28515625" style="13" customWidth="1"/>
    <col min="15359" max="15359" width="12.42578125" style="13" customWidth="1"/>
    <col min="15360" max="15360" width="11.28515625" style="13" customWidth="1"/>
    <col min="15361" max="15361" width="14.140625" style="13" customWidth="1"/>
    <col min="15362" max="15362" width="10.28515625" style="13" customWidth="1"/>
    <col min="15363" max="15363" width="17.140625" style="13" customWidth="1"/>
    <col min="15364" max="15364" width="12" style="13" customWidth="1"/>
    <col min="15365" max="15365" width="14.140625" style="13" customWidth="1"/>
    <col min="15366" max="15366" width="10.28515625" style="13" customWidth="1"/>
    <col min="15367" max="15367" width="17.140625" style="13" customWidth="1"/>
    <col min="15368" max="15368" width="12" style="13" customWidth="1"/>
    <col min="15369" max="15369" width="10.7109375" style="13" customWidth="1"/>
    <col min="15370" max="15372" width="0" style="13" hidden="1" customWidth="1"/>
    <col min="15373" max="15600" width="9.140625" style="13"/>
    <col min="15601" max="15601" width="5.140625" style="13" customWidth="1"/>
    <col min="15602" max="15602" width="32.42578125" style="13" customWidth="1"/>
    <col min="15603" max="15605" width="10.28515625" style="13" customWidth="1"/>
    <col min="15606" max="15607" width="12.42578125" style="13" customWidth="1"/>
    <col min="15608" max="15608" width="11.28515625" style="13" customWidth="1"/>
    <col min="15609" max="15609" width="12.42578125" style="13" customWidth="1"/>
    <col min="15610" max="15610" width="11.28515625" style="13" customWidth="1"/>
    <col min="15611" max="15611" width="12.42578125" style="13" customWidth="1"/>
    <col min="15612" max="15612" width="11.28515625" style="13" customWidth="1"/>
    <col min="15613" max="15613" width="12.42578125" style="13" customWidth="1"/>
    <col min="15614" max="15614" width="11.28515625" style="13" customWidth="1"/>
    <col min="15615" max="15615" width="12.42578125" style="13" customWidth="1"/>
    <col min="15616" max="15616" width="11.28515625" style="13" customWidth="1"/>
    <col min="15617" max="15617" width="14.140625" style="13" customWidth="1"/>
    <col min="15618" max="15618" width="10.28515625" style="13" customWidth="1"/>
    <col min="15619" max="15619" width="17.140625" style="13" customWidth="1"/>
    <col min="15620" max="15620" width="12" style="13" customWidth="1"/>
    <col min="15621" max="15621" width="14.140625" style="13" customWidth="1"/>
    <col min="15622" max="15622" width="10.28515625" style="13" customWidth="1"/>
    <col min="15623" max="15623" width="17.140625" style="13" customWidth="1"/>
    <col min="15624" max="15624" width="12" style="13" customWidth="1"/>
    <col min="15625" max="15625" width="10.7109375" style="13" customWidth="1"/>
    <col min="15626" max="15628" width="0" style="13" hidden="1" customWidth="1"/>
    <col min="15629" max="15856" width="9.140625" style="13"/>
    <col min="15857" max="15857" width="5.140625" style="13" customWidth="1"/>
    <col min="15858" max="15858" width="32.42578125" style="13" customWidth="1"/>
    <col min="15859" max="15861" width="10.28515625" style="13" customWidth="1"/>
    <col min="15862" max="15863" width="12.42578125" style="13" customWidth="1"/>
    <col min="15864" max="15864" width="11.28515625" style="13" customWidth="1"/>
    <col min="15865" max="15865" width="12.42578125" style="13" customWidth="1"/>
    <col min="15866" max="15866" width="11.28515625" style="13" customWidth="1"/>
    <col min="15867" max="15867" width="12.42578125" style="13" customWidth="1"/>
    <col min="15868" max="15868" width="11.28515625" style="13" customWidth="1"/>
    <col min="15869" max="15869" width="12.42578125" style="13" customWidth="1"/>
    <col min="15870" max="15870" width="11.28515625" style="13" customWidth="1"/>
    <col min="15871" max="15871" width="12.42578125" style="13" customWidth="1"/>
    <col min="15872" max="15872" width="11.28515625" style="13" customWidth="1"/>
    <col min="15873" max="15873" width="14.140625" style="13" customWidth="1"/>
    <col min="15874" max="15874" width="10.28515625" style="13" customWidth="1"/>
    <col min="15875" max="15875" width="17.140625" style="13" customWidth="1"/>
    <col min="15876" max="15876" width="12" style="13" customWidth="1"/>
    <col min="15877" max="15877" width="14.140625" style="13" customWidth="1"/>
    <col min="15878" max="15878" width="10.28515625" style="13" customWidth="1"/>
    <col min="15879" max="15879" width="17.140625" style="13" customWidth="1"/>
    <col min="15880" max="15880" width="12" style="13" customWidth="1"/>
    <col min="15881" max="15881" width="10.7109375" style="13" customWidth="1"/>
    <col min="15882" max="15884" width="0" style="13" hidden="1" customWidth="1"/>
    <col min="15885" max="16112" width="9.140625" style="13"/>
    <col min="16113" max="16113" width="5.140625" style="13" customWidth="1"/>
    <col min="16114" max="16114" width="32.42578125" style="13" customWidth="1"/>
    <col min="16115" max="16117" width="10.28515625" style="13" customWidth="1"/>
    <col min="16118" max="16119" width="12.42578125" style="13" customWidth="1"/>
    <col min="16120" max="16120" width="11.28515625" style="13" customWidth="1"/>
    <col min="16121" max="16121" width="12.42578125" style="13" customWidth="1"/>
    <col min="16122" max="16122" width="11.28515625" style="13" customWidth="1"/>
    <col min="16123" max="16123" width="12.42578125" style="13" customWidth="1"/>
    <col min="16124" max="16124" width="11.28515625" style="13" customWidth="1"/>
    <col min="16125" max="16125" width="12.42578125" style="13" customWidth="1"/>
    <col min="16126" max="16126" width="11.28515625" style="13" customWidth="1"/>
    <col min="16127" max="16127" width="12.42578125" style="13" customWidth="1"/>
    <col min="16128" max="16128" width="11.28515625" style="13" customWidth="1"/>
    <col min="16129" max="16129" width="14.140625" style="13" customWidth="1"/>
    <col min="16130" max="16130" width="10.28515625" style="13" customWidth="1"/>
    <col min="16131" max="16131" width="17.140625" style="13" customWidth="1"/>
    <col min="16132" max="16132" width="12" style="13" customWidth="1"/>
    <col min="16133" max="16133" width="14.140625" style="13" customWidth="1"/>
    <col min="16134" max="16134" width="10.28515625" style="13" customWidth="1"/>
    <col min="16135" max="16135" width="17.140625" style="13" customWidth="1"/>
    <col min="16136" max="16136" width="12" style="13" customWidth="1"/>
    <col min="16137" max="16137" width="10.7109375" style="13" customWidth="1"/>
    <col min="16138" max="16140" width="0" style="13" hidden="1" customWidth="1"/>
    <col min="16141" max="16384" width="9.140625" style="13"/>
  </cols>
  <sheetData>
    <row r="1" spans="1:30" s="14" customFormat="1" ht="20.25">
      <c r="A1" s="502" t="s">
        <v>1038</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row>
    <row r="2" spans="1:30" ht="20.25">
      <c r="A2" s="503" t="s">
        <v>1027</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row>
    <row r="3" spans="1:30" ht="20.25">
      <c r="A3" s="503" t="s">
        <v>359</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row>
    <row r="4" spans="1:30">
      <c r="A4" s="504" t="str">
        <f>'Tổng hợp'!A3:U3</f>
        <v>(Kèm theo Tờ trình số             /TTr-UBND ngày           /12/2024 của UBND huyện Châu Thành)</v>
      </c>
      <c r="B4" s="504"/>
      <c r="C4" s="504"/>
      <c r="D4" s="504"/>
      <c r="E4" s="504"/>
      <c r="F4" s="504"/>
      <c r="G4" s="504"/>
      <c r="H4" s="504"/>
      <c r="I4" s="504"/>
      <c r="J4" s="504"/>
      <c r="K4" s="504"/>
      <c r="L4" s="504"/>
      <c r="M4" s="504"/>
      <c r="N4" s="504"/>
      <c r="O4" s="504"/>
      <c r="P4" s="504"/>
      <c r="Q4" s="504"/>
      <c r="R4" s="504"/>
      <c r="S4" s="504"/>
      <c r="T4" s="504"/>
      <c r="U4" s="504"/>
      <c r="V4" s="504"/>
      <c r="W4" s="504"/>
      <c r="X4" s="504"/>
      <c r="Y4" s="223"/>
      <c r="Z4" s="223"/>
      <c r="AA4" s="223"/>
    </row>
    <row r="5" spans="1:30" ht="18.75" hidden="1" customHeight="1">
      <c r="A5" s="490" t="s">
        <v>442</v>
      </c>
      <c r="B5" s="490"/>
      <c r="C5" s="490"/>
      <c r="D5" s="490"/>
      <c r="E5" s="490"/>
      <c r="F5" s="490"/>
      <c r="G5" s="490"/>
      <c r="H5" s="490"/>
      <c r="I5" s="490"/>
      <c r="J5" s="490"/>
      <c r="K5" s="490"/>
      <c r="L5" s="490"/>
      <c r="M5" s="490"/>
      <c r="N5" s="490"/>
      <c r="O5" s="490"/>
      <c r="P5" s="490"/>
      <c r="Q5" s="490"/>
      <c r="R5" s="490"/>
      <c r="S5" s="490"/>
      <c r="T5" s="490"/>
      <c r="U5" s="490"/>
      <c r="V5" s="490"/>
      <c r="W5" s="490"/>
      <c r="X5" s="490"/>
      <c r="Y5" s="224"/>
      <c r="Z5" s="224"/>
      <c r="AA5" s="224"/>
    </row>
    <row r="6" spans="1:30" s="15" customFormat="1">
      <c r="A6" s="498" t="s">
        <v>3</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16"/>
      <c r="AC6" s="16"/>
      <c r="AD6" s="16"/>
    </row>
    <row r="7" spans="1:30" s="227" customFormat="1" ht="40.5" customHeight="1">
      <c r="A7" s="481" t="s">
        <v>22</v>
      </c>
      <c r="B7" s="481" t="s">
        <v>23</v>
      </c>
      <c r="C7" s="489" t="s">
        <v>391</v>
      </c>
      <c r="D7" s="481" t="s">
        <v>24</v>
      </c>
      <c r="E7" s="481" t="s">
        <v>25</v>
      </c>
      <c r="F7" s="481" t="s">
        <v>26</v>
      </c>
      <c r="G7" s="499" t="s">
        <v>122</v>
      </c>
      <c r="H7" s="499"/>
      <c r="I7" s="499"/>
      <c r="J7" s="481" t="s">
        <v>351</v>
      </c>
      <c r="K7" s="481"/>
      <c r="L7" s="481"/>
      <c r="M7" s="481"/>
      <c r="N7" s="481" t="s">
        <v>555</v>
      </c>
      <c r="O7" s="481"/>
      <c r="P7" s="481" t="s">
        <v>557</v>
      </c>
      <c r="Q7" s="481"/>
      <c r="R7" s="481"/>
      <c r="S7" s="481"/>
      <c r="T7" s="481" t="s">
        <v>558</v>
      </c>
      <c r="U7" s="481"/>
      <c r="V7" s="481"/>
      <c r="W7" s="481"/>
      <c r="X7" s="481" t="s">
        <v>7</v>
      </c>
      <c r="AB7" s="501"/>
      <c r="AC7" s="501"/>
      <c r="AD7" s="501"/>
    </row>
    <row r="8" spans="1:30" s="227" customFormat="1" ht="27" customHeight="1">
      <c r="A8" s="481"/>
      <c r="B8" s="481"/>
      <c r="C8" s="489"/>
      <c r="D8" s="481"/>
      <c r="E8" s="481"/>
      <c r="F8" s="481"/>
      <c r="G8" s="499" t="s">
        <v>31</v>
      </c>
      <c r="H8" s="499" t="s">
        <v>32</v>
      </c>
      <c r="I8" s="499"/>
      <c r="J8" s="481"/>
      <c r="K8" s="481"/>
      <c r="L8" s="481"/>
      <c r="M8" s="481"/>
      <c r="N8" s="481"/>
      <c r="O8" s="481"/>
      <c r="P8" s="481"/>
      <c r="Q8" s="481"/>
      <c r="R8" s="481"/>
      <c r="S8" s="481"/>
      <c r="T8" s="481"/>
      <c r="U8" s="481"/>
      <c r="V8" s="481"/>
      <c r="W8" s="481"/>
      <c r="X8" s="481"/>
      <c r="AB8" s="501"/>
      <c r="AC8" s="501"/>
      <c r="AD8" s="501"/>
    </row>
    <row r="9" spans="1:30" s="227" customFormat="1" ht="87" customHeight="1">
      <c r="A9" s="481"/>
      <c r="B9" s="481"/>
      <c r="C9" s="489"/>
      <c r="D9" s="481"/>
      <c r="E9" s="481"/>
      <c r="F9" s="481"/>
      <c r="G9" s="499"/>
      <c r="H9" s="499" t="s">
        <v>36</v>
      </c>
      <c r="I9" s="499" t="s">
        <v>292</v>
      </c>
      <c r="J9" s="499" t="s">
        <v>36</v>
      </c>
      <c r="K9" s="499" t="s">
        <v>292</v>
      </c>
      <c r="L9" s="499"/>
      <c r="M9" s="499"/>
      <c r="N9" s="481" t="s">
        <v>9</v>
      </c>
      <c r="O9" s="481" t="s">
        <v>292</v>
      </c>
      <c r="P9" s="499" t="s">
        <v>36</v>
      </c>
      <c r="Q9" s="499" t="s">
        <v>292</v>
      </c>
      <c r="R9" s="499"/>
      <c r="S9" s="499"/>
      <c r="T9" s="499" t="s">
        <v>292</v>
      </c>
      <c r="U9" s="499"/>
      <c r="V9" s="499"/>
      <c r="W9" s="499"/>
      <c r="X9" s="481"/>
      <c r="AB9" s="500"/>
      <c r="AC9" s="500"/>
      <c r="AD9" s="500"/>
    </row>
    <row r="10" spans="1:30" s="227" customFormat="1" ht="33.75" customHeight="1">
      <c r="A10" s="481"/>
      <c r="B10" s="481"/>
      <c r="C10" s="489"/>
      <c r="D10" s="481"/>
      <c r="E10" s="481"/>
      <c r="F10" s="481"/>
      <c r="G10" s="499"/>
      <c r="H10" s="499"/>
      <c r="I10" s="482"/>
      <c r="J10" s="499"/>
      <c r="K10" s="499" t="s">
        <v>9</v>
      </c>
      <c r="L10" s="488" t="s">
        <v>14</v>
      </c>
      <c r="M10" s="488"/>
      <c r="N10" s="481"/>
      <c r="O10" s="481"/>
      <c r="P10" s="499"/>
      <c r="Q10" s="499" t="s">
        <v>9</v>
      </c>
      <c r="R10" s="488" t="s">
        <v>14</v>
      </c>
      <c r="S10" s="488"/>
      <c r="T10" s="499" t="s">
        <v>9</v>
      </c>
      <c r="U10" s="488" t="s">
        <v>14</v>
      </c>
      <c r="V10" s="488"/>
      <c r="W10" s="488"/>
      <c r="X10" s="481"/>
      <c r="AB10" s="500"/>
      <c r="AC10" s="500"/>
      <c r="AD10" s="228"/>
    </row>
    <row r="11" spans="1:30" s="227" customFormat="1" ht="84" customHeight="1">
      <c r="A11" s="481"/>
      <c r="B11" s="481"/>
      <c r="C11" s="489"/>
      <c r="D11" s="481"/>
      <c r="E11" s="481"/>
      <c r="F11" s="481"/>
      <c r="G11" s="499"/>
      <c r="H11" s="499"/>
      <c r="I11" s="482"/>
      <c r="J11" s="499"/>
      <c r="K11" s="499"/>
      <c r="L11" s="19" t="s">
        <v>38</v>
      </c>
      <c r="M11" s="226" t="s">
        <v>290</v>
      </c>
      <c r="N11" s="481"/>
      <c r="O11" s="481"/>
      <c r="P11" s="499"/>
      <c r="Q11" s="499"/>
      <c r="R11" s="19" t="s">
        <v>38</v>
      </c>
      <c r="S11" s="226" t="s">
        <v>290</v>
      </c>
      <c r="T11" s="499"/>
      <c r="U11" s="19" t="s">
        <v>77</v>
      </c>
      <c r="V11" s="226" t="s">
        <v>349</v>
      </c>
      <c r="W11" s="226" t="s">
        <v>350</v>
      </c>
      <c r="X11" s="481"/>
      <c r="AB11" s="500"/>
      <c r="AC11" s="500"/>
      <c r="AD11" s="20"/>
    </row>
    <row r="12" spans="1:30" s="22" customFormat="1" ht="30.75" hidden="1" customHeight="1">
      <c r="A12" s="21">
        <v>1</v>
      </c>
      <c r="B12" s="21">
        <f>A12+1</f>
        <v>2</v>
      </c>
      <c r="C12" s="237">
        <v>3</v>
      </c>
      <c r="D12" s="21">
        <v>4</v>
      </c>
      <c r="E12" s="21">
        <f>D12+1</f>
        <v>5</v>
      </c>
      <c r="F12" s="21">
        <f>E12+1</f>
        <v>6</v>
      </c>
      <c r="G12" s="21">
        <v>7</v>
      </c>
      <c r="H12" s="21">
        <f t="shared" ref="H12" si="0">G12+1</f>
        <v>8</v>
      </c>
      <c r="I12" s="21">
        <v>9</v>
      </c>
      <c r="J12" s="21">
        <v>10</v>
      </c>
      <c r="K12" s="21">
        <f t="shared" ref="K12:L12" si="1">J12+1</f>
        <v>11</v>
      </c>
      <c r="L12" s="21">
        <f t="shared" si="1"/>
        <v>12</v>
      </c>
      <c r="M12" s="21">
        <v>3</v>
      </c>
      <c r="N12" s="21">
        <v>12</v>
      </c>
      <c r="O12" s="21">
        <v>13</v>
      </c>
      <c r="P12" s="21">
        <v>14</v>
      </c>
      <c r="Q12" s="21">
        <v>15</v>
      </c>
      <c r="R12" s="21">
        <v>16</v>
      </c>
      <c r="S12" s="21">
        <v>17</v>
      </c>
      <c r="T12" s="21">
        <v>16</v>
      </c>
      <c r="U12" s="21">
        <v>17</v>
      </c>
      <c r="V12" s="21">
        <v>18</v>
      </c>
      <c r="W12" s="21">
        <v>19</v>
      </c>
      <c r="X12" s="21">
        <v>21</v>
      </c>
      <c r="Y12" s="222">
        <v>25</v>
      </c>
      <c r="Z12" s="21">
        <v>26</v>
      </c>
      <c r="AA12" s="21">
        <v>27</v>
      </c>
    </row>
    <row r="13" spans="1:30">
      <c r="A13" s="372"/>
      <c r="B13" s="373" t="s">
        <v>392</v>
      </c>
      <c r="C13" s="307"/>
      <c r="D13" s="374"/>
      <c r="E13" s="375"/>
      <c r="F13" s="375"/>
      <c r="G13" s="375"/>
      <c r="H13" s="376">
        <f>H14+H15</f>
        <v>134877</v>
      </c>
      <c r="I13" s="376">
        <f t="shared" ref="I13:W13" si="2">I14+I15</f>
        <v>134877</v>
      </c>
      <c r="J13" s="376">
        <f t="shared" si="2"/>
        <v>9490</v>
      </c>
      <c r="K13" s="376">
        <f t="shared" si="2"/>
        <v>19730</v>
      </c>
      <c r="L13" s="376">
        <f t="shared" si="2"/>
        <v>9480</v>
      </c>
      <c r="M13" s="376">
        <f t="shared" si="2"/>
        <v>9480</v>
      </c>
      <c r="N13" s="376">
        <f t="shared" si="2"/>
        <v>70811.005000000005</v>
      </c>
      <c r="O13" s="376">
        <f t="shared" si="2"/>
        <v>70811.005000000005</v>
      </c>
      <c r="P13" s="376">
        <f t="shared" si="2"/>
        <v>49446</v>
      </c>
      <c r="Q13" s="376">
        <f t="shared" si="2"/>
        <v>49446</v>
      </c>
      <c r="R13" s="376">
        <f t="shared" si="2"/>
        <v>10940.27</v>
      </c>
      <c r="S13" s="376">
        <f t="shared" si="2"/>
        <v>21195.67</v>
      </c>
      <c r="T13" s="376">
        <f t="shared" si="2"/>
        <v>38594.6</v>
      </c>
      <c r="U13" s="376">
        <f t="shared" si="2"/>
        <v>16302.51</v>
      </c>
      <c r="V13" s="376">
        <f t="shared" si="2"/>
        <v>13797.509999999998</v>
      </c>
      <c r="W13" s="376">
        <f t="shared" si="2"/>
        <v>38595</v>
      </c>
      <c r="X13" s="376"/>
      <c r="Y13" s="219"/>
      <c r="Z13" s="37"/>
      <c r="AA13" s="37"/>
    </row>
    <row r="14" spans="1:30" s="218" customFormat="1" ht="39.75" customHeight="1">
      <c r="A14" s="377">
        <v>1</v>
      </c>
      <c r="B14" s="378" t="s">
        <v>366</v>
      </c>
      <c r="C14" s="308"/>
      <c r="D14" s="380" t="s">
        <v>438</v>
      </c>
      <c r="E14" s="380" t="s">
        <v>439</v>
      </c>
      <c r="F14" s="381"/>
      <c r="G14" s="381"/>
      <c r="H14" s="382">
        <v>9300</v>
      </c>
      <c r="I14" s="382">
        <v>9300</v>
      </c>
      <c r="J14" s="382"/>
      <c r="K14" s="382"/>
      <c r="L14" s="382"/>
      <c r="M14" s="382"/>
      <c r="N14" s="383">
        <f>1000+300+2000+2500</f>
        <v>5800</v>
      </c>
      <c r="O14" s="383">
        <f>1000+300+2000+2500</f>
        <v>5800</v>
      </c>
      <c r="P14" s="382">
        <v>3500</v>
      </c>
      <c r="Q14" s="382">
        <v>3500</v>
      </c>
      <c r="R14" s="382"/>
      <c r="S14" s="382"/>
      <c r="T14" s="382">
        <v>3500</v>
      </c>
      <c r="U14" s="382">
        <v>2500</v>
      </c>
      <c r="V14" s="382">
        <v>2500</v>
      </c>
      <c r="W14" s="382">
        <v>3500</v>
      </c>
      <c r="X14" s="384"/>
    </row>
    <row r="15" spans="1:30" s="218" customFormat="1" ht="39.75" customHeight="1">
      <c r="A15" s="377">
        <v>2</v>
      </c>
      <c r="B15" s="378" t="s">
        <v>1025</v>
      </c>
      <c r="C15" s="447"/>
      <c r="D15" s="380"/>
      <c r="E15" s="380"/>
      <c r="F15" s="381"/>
      <c r="G15" s="381"/>
      <c r="H15" s="382">
        <f>H16+H59</f>
        <v>125577</v>
      </c>
      <c r="I15" s="382">
        <f t="shared" ref="I15:W15" si="3">I16+I59</f>
        <v>125577</v>
      </c>
      <c r="J15" s="382">
        <f t="shared" si="3"/>
        <v>9490</v>
      </c>
      <c r="K15" s="382">
        <f t="shared" si="3"/>
        <v>19730</v>
      </c>
      <c r="L15" s="382">
        <f t="shared" si="3"/>
        <v>9480</v>
      </c>
      <c r="M15" s="382">
        <f t="shared" si="3"/>
        <v>9480</v>
      </c>
      <c r="N15" s="382">
        <f t="shared" si="3"/>
        <v>65011.004999999997</v>
      </c>
      <c r="O15" s="382">
        <f t="shared" si="3"/>
        <v>65011.004999999997</v>
      </c>
      <c r="P15" s="382">
        <f t="shared" si="3"/>
        <v>45946</v>
      </c>
      <c r="Q15" s="382">
        <f t="shared" si="3"/>
        <v>45946</v>
      </c>
      <c r="R15" s="382">
        <f t="shared" si="3"/>
        <v>10940.27</v>
      </c>
      <c r="S15" s="382">
        <f t="shared" si="3"/>
        <v>21195.67</v>
      </c>
      <c r="T15" s="382">
        <f t="shared" si="3"/>
        <v>35094.6</v>
      </c>
      <c r="U15" s="382">
        <f t="shared" si="3"/>
        <v>13802.51</v>
      </c>
      <c r="V15" s="382">
        <f t="shared" si="3"/>
        <v>11297.509999999998</v>
      </c>
      <c r="W15" s="382">
        <f t="shared" si="3"/>
        <v>35095</v>
      </c>
      <c r="X15" s="384"/>
    </row>
    <row r="16" spans="1:30" ht="31.5">
      <c r="A16" s="385" t="s">
        <v>40</v>
      </c>
      <c r="B16" s="380" t="s">
        <v>559</v>
      </c>
      <c r="C16" s="220"/>
      <c r="D16" s="386"/>
      <c r="E16" s="386"/>
      <c r="F16" s="386"/>
      <c r="G16" s="383"/>
      <c r="H16" s="383">
        <f>SUM(H17:H58)</f>
        <v>99987</v>
      </c>
      <c r="I16" s="383">
        <f t="shared" ref="I16:V16" si="4">SUM(I17:I58)</f>
        <v>99987</v>
      </c>
      <c r="J16" s="383">
        <f t="shared" si="4"/>
        <v>8280</v>
      </c>
      <c r="K16" s="383">
        <f t="shared" si="4"/>
        <v>8280</v>
      </c>
      <c r="L16" s="383">
        <f t="shared" si="4"/>
        <v>8280</v>
      </c>
      <c r="M16" s="383">
        <f t="shared" si="4"/>
        <v>8280</v>
      </c>
      <c r="N16" s="383">
        <f t="shared" si="4"/>
        <v>65011.004999999997</v>
      </c>
      <c r="O16" s="383">
        <f t="shared" si="4"/>
        <v>65011.004999999997</v>
      </c>
      <c r="P16" s="383">
        <f t="shared" si="4"/>
        <v>20356</v>
      </c>
      <c r="Q16" s="383">
        <f t="shared" si="4"/>
        <v>20356</v>
      </c>
      <c r="R16" s="383">
        <f t="shared" si="4"/>
        <v>9740.27</v>
      </c>
      <c r="S16" s="383">
        <f t="shared" si="4"/>
        <v>16895.669999999998</v>
      </c>
      <c r="T16" s="383">
        <f t="shared" si="4"/>
        <v>20355.599999999999</v>
      </c>
      <c r="U16" s="383">
        <f t="shared" si="4"/>
        <v>12502.51</v>
      </c>
      <c r="V16" s="383">
        <f t="shared" si="4"/>
        <v>9997.5099999999984</v>
      </c>
      <c r="W16" s="383">
        <f>SUM(W17:W58)</f>
        <v>20356</v>
      </c>
      <c r="X16" s="383">
        <f t="shared" ref="X16" si="5">SUM(X17:X34)</f>
        <v>0</v>
      </c>
      <c r="Y16" s="13"/>
      <c r="Z16" s="13"/>
      <c r="AA16" s="13"/>
    </row>
    <row r="17" spans="1:24" s="218" customFormat="1" ht="47.25">
      <c r="A17" s="387">
        <v>1</v>
      </c>
      <c r="B17" s="388" t="s">
        <v>779</v>
      </c>
      <c r="C17" s="220" t="s">
        <v>624</v>
      </c>
      <c r="D17" s="386" t="s">
        <v>484</v>
      </c>
      <c r="E17" s="386" t="s">
        <v>807</v>
      </c>
      <c r="F17" s="387" t="s">
        <v>421</v>
      </c>
      <c r="G17" s="387" t="s">
        <v>828</v>
      </c>
      <c r="H17" s="389">
        <v>1464</v>
      </c>
      <c r="I17" s="389">
        <v>1464</v>
      </c>
      <c r="J17" s="389"/>
      <c r="K17" s="389"/>
      <c r="L17" s="389"/>
      <c r="M17" s="389"/>
      <c r="N17" s="389">
        <v>900</v>
      </c>
      <c r="O17" s="389">
        <v>900</v>
      </c>
      <c r="P17" s="389">
        <v>294</v>
      </c>
      <c r="Q17" s="389">
        <v>294</v>
      </c>
      <c r="R17" s="389">
        <v>294</v>
      </c>
      <c r="S17" s="389">
        <v>294</v>
      </c>
      <c r="T17" s="389">
        <v>294</v>
      </c>
      <c r="U17" s="389">
        <v>294</v>
      </c>
      <c r="V17" s="389">
        <v>294</v>
      </c>
      <c r="W17" s="389">
        <v>294</v>
      </c>
      <c r="X17" s="391"/>
    </row>
    <row r="18" spans="1:24" s="218" customFormat="1" ht="63">
      <c r="A18" s="387">
        <v>2</v>
      </c>
      <c r="B18" s="388" t="s">
        <v>550</v>
      </c>
      <c r="C18" s="220" t="s">
        <v>624</v>
      </c>
      <c r="D18" s="386" t="s">
        <v>360</v>
      </c>
      <c r="E18" s="386" t="s">
        <v>363</v>
      </c>
      <c r="F18" s="387" t="s">
        <v>365</v>
      </c>
      <c r="G18" s="387" t="s">
        <v>829</v>
      </c>
      <c r="H18" s="389">
        <v>2948</v>
      </c>
      <c r="I18" s="389">
        <v>2948</v>
      </c>
      <c r="J18" s="389"/>
      <c r="K18" s="389"/>
      <c r="L18" s="389"/>
      <c r="M18" s="389"/>
      <c r="N18" s="389">
        <v>2430</v>
      </c>
      <c r="O18" s="389">
        <v>2430</v>
      </c>
      <c r="P18" s="390">
        <v>156</v>
      </c>
      <c r="Q18" s="390">
        <v>156</v>
      </c>
      <c r="R18" s="389">
        <v>156.24</v>
      </c>
      <c r="S18" s="389">
        <v>156.24</v>
      </c>
      <c r="T18" s="389">
        <v>156</v>
      </c>
      <c r="U18" s="389">
        <v>156.24</v>
      </c>
      <c r="V18" s="389">
        <v>156.24</v>
      </c>
      <c r="W18" s="389">
        <v>156</v>
      </c>
      <c r="X18" s="391"/>
    </row>
    <row r="19" spans="1:24" s="218" customFormat="1" ht="47.25">
      <c r="A19" s="387">
        <v>3</v>
      </c>
      <c r="B19" s="388" t="s">
        <v>780</v>
      </c>
      <c r="C19" s="220" t="s">
        <v>624</v>
      </c>
      <c r="D19" s="386" t="s">
        <v>450</v>
      </c>
      <c r="E19" s="386" t="s">
        <v>808</v>
      </c>
      <c r="F19" s="387" t="s">
        <v>421</v>
      </c>
      <c r="G19" s="387" t="s">
        <v>830</v>
      </c>
      <c r="H19" s="389">
        <v>2413</v>
      </c>
      <c r="I19" s="389">
        <v>2413</v>
      </c>
      <c r="J19" s="389"/>
      <c r="K19" s="389"/>
      <c r="L19" s="389"/>
      <c r="M19" s="389"/>
      <c r="N19" s="389">
        <v>2100</v>
      </c>
      <c r="O19" s="389">
        <v>2100</v>
      </c>
      <c r="P19" s="390">
        <v>50</v>
      </c>
      <c r="Q19" s="390">
        <v>50</v>
      </c>
      <c r="R19" s="389">
        <v>50.190000000000197</v>
      </c>
      <c r="S19" s="389">
        <v>50.190000000000197</v>
      </c>
      <c r="T19" s="389">
        <v>50</v>
      </c>
      <c r="U19" s="389">
        <v>50.190000000000197</v>
      </c>
      <c r="V19" s="389">
        <v>50.190000000000197</v>
      </c>
      <c r="W19" s="389">
        <v>50</v>
      </c>
      <c r="X19" s="391"/>
    </row>
    <row r="20" spans="1:24" s="218" customFormat="1" ht="63">
      <c r="A20" s="387">
        <v>4</v>
      </c>
      <c r="B20" s="388" t="s">
        <v>781</v>
      </c>
      <c r="C20" s="220" t="s">
        <v>624</v>
      </c>
      <c r="D20" s="386" t="s">
        <v>805</v>
      </c>
      <c r="E20" s="386" t="s">
        <v>809</v>
      </c>
      <c r="F20" s="387" t="s">
        <v>365</v>
      </c>
      <c r="G20" s="387" t="s">
        <v>831</v>
      </c>
      <c r="H20" s="389">
        <v>1921</v>
      </c>
      <c r="I20" s="389">
        <v>1921</v>
      </c>
      <c r="J20" s="389"/>
      <c r="K20" s="389"/>
      <c r="L20" s="389"/>
      <c r="M20" s="389"/>
      <c r="N20" s="389">
        <v>1815</v>
      </c>
      <c r="O20" s="389">
        <v>1815</v>
      </c>
      <c r="P20" s="390">
        <v>10</v>
      </c>
      <c r="Q20" s="390">
        <v>10</v>
      </c>
      <c r="R20" s="389">
        <v>10.5</v>
      </c>
      <c r="S20" s="389">
        <v>10.5</v>
      </c>
      <c r="T20" s="389">
        <v>10</v>
      </c>
      <c r="U20" s="389">
        <v>10.5</v>
      </c>
      <c r="V20" s="389">
        <v>10.5</v>
      </c>
      <c r="W20" s="389">
        <v>10</v>
      </c>
      <c r="X20" s="391"/>
    </row>
    <row r="21" spans="1:24" s="218" customFormat="1" ht="63">
      <c r="A21" s="387">
        <v>5</v>
      </c>
      <c r="B21" s="388" t="s">
        <v>782</v>
      </c>
      <c r="C21" s="220" t="s">
        <v>624</v>
      </c>
      <c r="D21" s="386" t="s">
        <v>805</v>
      </c>
      <c r="E21" s="386" t="s">
        <v>810</v>
      </c>
      <c r="F21" s="387" t="s">
        <v>425</v>
      </c>
      <c r="G21" s="387" t="s">
        <v>832</v>
      </c>
      <c r="H21" s="389">
        <v>1347</v>
      </c>
      <c r="I21" s="389">
        <v>1347</v>
      </c>
      <c r="J21" s="389"/>
      <c r="K21" s="389"/>
      <c r="L21" s="389"/>
      <c r="M21" s="389"/>
      <c r="N21" s="389">
        <v>1000</v>
      </c>
      <c r="O21" s="389">
        <v>1000</v>
      </c>
      <c r="P21" s="390">
        <v>148</v>
      </c>
      <c r="Q21" s="390">
        <v>148</v>
      </c>
      <c r="R21" s="389">
        <v>148.61000000000001</v>
      </c>
      <c r="S21" s="389">
        <v>148.61000000000001</v>
      </c>
      <c r="T21" s="389">
        <v>148</v>
      </c>
      <c r="U21" s="389">
        <v>148.61000000000001</v>
      </c>
      <c r="V21" s="389">
        <v>148.61000000000001</v>
      </c>
      <c r="W21" s="389">
        <v>148</v>
      </c>
      <c r="X21" s="391"/>
    </row>
    <row r="22" spans="1:24" s="218" customFormat="1" ht="63">
      <c r="A22" s="387">
        <v>6</v>
      </c>
      <c r="B22" s="388" t="s">
        <v>440</v>
      </c>
      <c r="C22" s="220" t="s">
        <v>624</v>
      </c>
      <c r="D22" s="386" t="s">
        <v>378</v>
      </c>
      <c r="E22" s="386" t="s">
        <v>441</v>
      </c>
      <c r="F22" s="387" t="s">
        <v>365</v>
      </c>
      <c r="G22" s="387" t="s">
        <v>833</v>
      </c>
      <c r="H22" s="389">
        <v>699</v>
      </c>
      <c r="I22" s="389">
        <v>699</v>
      </c>
      <c r="J22" s="389"/>
      <c r="K22" s="389"/>
      <c r="L22" s="389"/>
      <c r="M22" s="389"/>
      <c r="N22" s="389">
        <v>600</v>
      </c>
      <c r="O22" s="389">
        <v>600</v>
      </c>
      <c r="P22" s="390">
        <v>21</v>
      </c>
      <c r="Q22" s="390">
        <v>21</v>
      </c>
      <c r="R22" s="389">
        <v>20.37</v>
      </c>
      <c r="S22" s="389">
        <v>20.37</v>
      </c>
      <c r="T22" s="389">
        <v>21</v>
      </c>
      <c r="U22" s="389">
        <v>20.37</v>
      </c>
      <c r="V22" s="389">
        <v>20.37</v>
      </c>
      <c r="W22" s="389">
        <v>21</v>
      </c>
      <c r="X22" s="391"/>
    </row>
    <row r="23" spans="1:24" s="365" customFormat="1" ht="47.25">
      <c r="A23" s="392">
        <v>7</v>
      </c>
      <c r="B23" s="393" t="s">
        <v>492</v>
      </c>
      <c r="C23" s="220" t="s">
        <v>624</v>
      </c>
      <c r="D23" s="443" t="s">
        <v>355</v>
      </c>
      <c r="E23" s="443" t="s">
        <v>494</v>
      </c>
      <c r="F23" s="392" t="s">
        <v>421</v>
      </c>
      <c r="G23" s="392" t="s">
        <v>493</v>
      </c>
      <c r="H23" s="396">
        <v>3250</v>
      </c>
      <c r="I23" s="396">
        <v>3250</v>
      </c>
      <c r="J23" s="396"/>
      <c r="K23" s="396"/>
      <c r="L23" s="396"/>
      <c r="M23" s="396"/>
      <c r="N23" s="396">
        <v>1950</v>
      </c>
      <c r="O23" s="396">
        <v>1950</v>
      </c>
      <c r="P23" s="396">
        <v>2500</v>
      </c>
      <c r="Q23" s="396">
        <v>2500</v>
      </c>
      <c r="R23" s="396">
        <v>2500</v>
      </c>
      <c r="S23" s="396">
        <v>2500</v>
      </c>
      <c r="T23" s="396">
        <v>2500</v>
      </c>
      <c r="U23" s="396">
        <v>2500</v>
      </c>
      <c r="V23" s="396">
        <v>2500</v>
      </c>
      <c r="W23" s="396">
        <v>2500</v>
      </c>
      <c r="X23" s="444"/>
    </row>
    <row r="24" spans="1:24" s="218" customFormat="1" ht="126">
      <c r="A24" s="387">
        <v>8</v>
      </c>
      <c r="B24" s="388" t="s">
        <v>783</v>
      </c>
      <c r="C24" s="220" t="s">
        <v>624</v>
      </c>
      <c r="D24" s="359" t="s">
        <v>356</v>
      </c>
      <c r="E24" s="445" t="s">
        <v>1022</v>
      </c>
      <c r="F24" s="387" t="s">
        <v>425</v>
      </c>
      <c r="G24" s="387" t="s">
        <v>834</v>
      </c>
      <c r="H24" s="389">
        <v>4500</v>
      </c>
      <c r="I24" s="389">
        <v>4500</v>
      </c>
      <c r="J24" s="389"/>
      <c r="K24" s="389"/>
      <c r="L24" s="389"/>
      <c r="M24" s="389"/>
      <c r="N24" s="396">
        <v>3400</v>
      </c>
      <c r="O24" s="396">
        <f>+N24</f>
        <v>3400</v>
      </c>
      <c r="P24" s="389">
        <v>1000</v>
      </c>
      <c r="Q24" s="389">
        <v>1000</v>
      </c>
      <c r="R24" s="389"/>
      <c r="S24" s="389"/>
      <c r="T24" s="389">
        <v>1000</v>
      </c>
      <c r="U24" s="389"/>
      <c r="V24" s="399"/>
      <c r="W24" s="399">
        <v>1000</v>
      </c>
      <c r="X24" s="446"/>
    </row>
    <row r="25" spans="1:24" s="218" customFormat="1" ht="126">
      <c r="A25" s="387">
        <v>9</v>
      </c>
      <c r="B25" s="388" t="s">
        <v>784</v>
      </c>
      <c r="C25" s="220" t="s">
        <v>624</v>
      </c>
      <c r="D25" s="359" t="s">
        <v>428</v>
      </c>
      <c r="E25" s="359" t="s">
        <v>812</v>
      </c>
      <c r="F25" s="387" t="s">
        <v>491</v>
      </c>
      <c r="G25" s="387" t="s">
        <v>835</v>
      </c>
      <c r="H25" s="389">
        <v>2100</v>
      </c>
      <c r="I25" s="389">
        <v>2100</v>
      </c>
      <c r="J25" s="389"/>
      <c r="K25" s="389"/>
      <c r="L25" s="389"/>
      <c r="M25" s="389"/>
      <c r="N25" s="396">
        <v>1607</v>
      </c>
      <c r="O25" s="396">
        <v>1607</v>
      </c>
      <c r="P25" s="389">
        <v>7</v>
      </c>
      <c r="Q25" s="389">
        <v>7</v>
      </c>
      <c r="R25" s="389">
        <v>7</v>
      </c>
      <c r="S25" s="389">
        <v>7</v>
      </c>
      <c r="T25" s="389">
        <v>7</v>
      </c>
      <c r="U25" s="389">
        <v>7</v>
      </c>
      <c r="V25" s="389">
        <v>7</v>
      </c>
      <c r="W25" s="389">
        <v>7</v>
      </c>
      <c r="X25" s="446"/>
    </row>
    <row r="26" spans="1:24" s="218" customFormat="1" ht="117.75" customHeight="1">
      <c r="A26" s="387">
        <v>10</v>
      </c>
      <c r="B26" s="388" t="s">
        <v>466</v>
      </c>
      <c r="C26" s="220" t="s">
        <v>624</v>
      </c>
      <c r="D26" s="359" t="s">
        <v>478</v>
      </c>
      <c r="E26" s="359" t="s">
        <v>490</v>
      </c>
      <c r="F26" s="387" t="s">
        <v>491</v>
      </c>
      <c r="G26" s="387" t="s">
        <v>836</v>
      </c>
      <c r="H26" s="389">
        <v>4415</v>
      </c>
      <c r="I26" s="389">
        <v>4415</v>
      </c>
      <c r="J26" s="389"/>
      <c r="K26" s="389"/>
      <c r="L26" s="389"/>
      <c r="M26" s="389"/>
      <c r="N26" s="396">
        <v>2635</v>
      </c>
      <c r="O26" s="396">
        <f>+N26</f>
        <v>2635</v>
      </c>
      <c r="P26" s="389">
        <v>400</v>
      </c>
      <c r="Q26" s="389">
        <v>400</v>
      </c>
      <c r="R26" s="389"/>
      <c r="S26" s="389">
        <v>710.5</v>
      </c>
      <c r="T26" s="389">
        <v>400</v>
      </c>
      <c r="U26" s="389">
        <f t="shared" ref="U26:W26" si="6">+T26</f>
        <v>400</v>
      </c>
      <c r="V26" s="389">
        <f t="shared" si="6"/>
        <v>400</v>
      </c>
      <c r="W26" s="389">
        <f t="shared" si="6"/>
        <v>400</v>
      </c>
      <c r="X26" s="446"/>
    </row>
    <row r="27" spans="1:24" s="218" customFormat="1" ht="63">
      <c r="A27" s="387">
        <v>11</v>
      </c>
      <c r="B27" s="388" t="s">
        <v>476</v>
      </c>
      <c r="C27" s="220" t="s">
        <v>624</v>
      </c>
      <c r="D27" s="359" t="s">
        <v>483</v>
      </c>
      <c r="E27" s="445" t="s">
        <v>1023</v>
      </c>
      <c r="F27" s="387" t="s">
        <v>491</v>
      </c>
      <c r="G27" s="387" t="s">
        <v>1024</v>
      </c>
      <c r="H27" s="389">
        <v>500</v>
      </c>
      <c r="I27" s="389">
        <v>500</v>
      </c>
      <c r="J27" s="389"/>
      <c r="K27" s="389"/>
      <c r="L27" s="389"/>
      <c r="M27" s="389"/>
      <c r="N27" s="396">
        <v>265</v>
      </c>
      <c r="O27" s="396">
        <v>265</v>
      </c>
      <c r="P27" s="389">
        <v>30</v>
      </c>
      <c r="Q27" s="389">
        <v>30</v>
      </c>
      <c r="R27" s="389"/>
      <c r="S27" s="389"/>
      <c r="T27" s="389">
        <v>30</v>
      </c>
      <c r="U27" s="389"/>
      <c r="V27" s="399"/>
      <c r="W27" s="399">
        <v>30</v>
      </c>
      <c r="X27" s="446"/>
    </row>
    <row r="28" spans="1:24" s="218" customFormat="1" ht="47.25">
      <c r="A28" s="387">
        <v>12</v>
      </c>
      <c r="B28" s="388" t="s">
        <v>785</v>
      </c>
      <c r="C28" s="220" t="s">
        <v>624</v>
      </c>
      <c r="D28" s="359" t="s">
        <v>806</v>
      </c>
      <c r="E28" s="359" t="s">
        <v>813</v>
      </c>
      <c r="F28" s="387" t="s">
        <v>491</v>
      </c>
      <c r="G28" s="387" t="s">
        <v>837</v>
      </c>
      <c r="H28" s="389">
        <v>1700</v>
      </c>
      <c r="I28" s="389">
        <v>1700</v>
      </c>
      <c r="J28" s="389"/>
      <c r="K28" s="389"/>
      <c r="L28" s="389"/>
      <c r="M28" s="389"/>
      <c r="N28" s="396">
        <v>1212</v>
      </c>
      <c r="O28" s="396">
        <v>1212</v>
      </c>
      <c r="P28" s="389">
        <v>42</v>
      </c>
      <c r="Q28" s="389">
        <v>42</v>
      </c>
      <c r="R28" s="389"/>
      <c r="S28" s="389">
        <v>237.99999999999997</v>
      </c>
      <c r="T28" s="389">
        <v>42</v>
      </c>
      <c r="U28" s="389"/>
      <c r="V28" s="399"/>
      <c r="W28" s="399">
        <v>42</v>
      </c>
      <c r="X28" s="446"/>
    </row>
    <row r="29" spans="1:24" s="218" customFormat="1" ht="47.25">
      <c r="A29" s="387">
        <v>13</v>
      </c>
      <c r="B29" s="388" t="s">
        <v>786</v>
      </c>
      <c r="C29" s="220" t="s">
        <v>624</v>
      </c>
      <c r="D29" s="359" t="s">
        <v>804</v>
      </c>
      <c r="E29" s="359" t="s">
        <v>814</v>
      </c>
      <c r="F29" s="387" t="s">
        <v>425</v>
      </c>
      <c r="G29" s="387" t="s">
        <v>838</v>
      </c>
      <c r="H29" s="389">
        <v>13584</v>
      </c>
      <c r="I29" s="389">
        <v>13584</v>
      </c>
      <c r="J29" s="389"/>
      <c r="K29" s="389"/>
      <c r="L29" s="389"/>
      <c r="M29" s="389"/>
      <c r="N29" s="396">
        <v>9126.0049999999992</v>
      </c>
      <c r="O29" s="396">
        <v>9126.0049999999992</v>
      </c>
      <c r="P29" s="389">
        <v>2505</v>
      </c>
      <c r="Q29" s="389">
        <v>2505</v>
      </c>
      <c r="R29" s="389"/>
      <c r="S29" s="389"/>
      <c r="T29" s="389">
        <f>P29</f>
        <v>2505</v>
      </c>
      <c r="U29" s="389">
        <f t="shared" ref="U29:V29" si="7">Q29</f>
        <v>2505</v>
      </c>
      <c r="V29" s="389">
        <f t="shared" si="7"/>
        <v>0</v>
      </c>
      <c r="W29" s="389">
        <v>2505</v>
      </c>
      <c r="X29" s="446"/>
    </row>
    <row r="30" spans="1:24" s="218" customFormat="1" ht="47.25">
      <c r="A30" s="387">
        <v>14</v>
      </c>
      <c r="B30" s="388" t="s">
        <v>787</v>
      </c>
      <c r="C30" s="612" t="s">
        <v>1003</v>
      </c>
      <c r="D30" s="386" t="s">
        <v>378</v>
      </c>
      <c r="E30" s="386" t="s">
        <v>815</v>
      </c>
      <c r="F30" s="387" t="s">
        <v>421</v>
      </c>
      <c r="G30" s="387" t="s">
        <v>839</v>
      </c>
      <c r="H30" s="389">
        <v>1052</v>
      </c>
      <c r="I30" s="389">
        <v>1052</v>
      </c>
      <c r="J30" s="389"/>
      <c r="K30" s="389"/>
      <c r="L30" s="389"/>
      <c r="M30" s="389"/>
      <c r="N30" s="389">
        <f>168+700</f>
        <v>868</v>
      </c>
      <c r="O30" s="389">
        <f>168+700</f>
        <v>868</v>
      </c>
      <c r="P30" s="390">
        <v>30</v>
      </c>
      <c r="Q30" s="390">
        <v>30</v>
      </c>
      <c r="R30" s="389">
        <v>172.76</v>
      </c>
      <c r="S30" s="389">
        <v>172.76</v>
      </c>
      <c r="T30" s="390">
        <v>30</v>
      </c>
      <c r="U30" s="390">
        <v>30</v>
      </c>
      <c r="V30" s="390">
        <v>30</v>
      </c>
      <c r="W30" s="389">
        <v>30</v>
      </c>
      <c r="X30" s="391"/>
    </row>
    <row r="31" spans="1:24" s="218" customFormat="1" ht="47.25">
      <c r="A31" s="387">
        <v>15</v>
      </c>
      <c r="B31" s="388" t="s">
        <v>788</v>
      </c>
      <c r="C31" s="612" t="s">
        <v>1003</v>
      </c>
      <c r="D31" s="386" t="s">
        <v>378</v>
      </c>
      <c r="E31" s="386" t="s">
        <v>816</v>
      </c>
      <c r="F31" s="387" t="s">
        <v>421</v>
      </c>
      <c r="G31" s="387" t="s">
        <v>840</v>
      </c>
      <c r="H31" s="389">
        <v>1204</v>
      </c>
      <c r="I31" s="389">
        <v>1204</v>
      </c>
      <c r="J31" s="389"/>
      <c r="K31" s="389"/>
      <c r="L31" s="389"/>
      <c r="M31" s="389"/>
      <c r="N31" s="389">
        <v>1093</v>
      </c>
      <c r="O31" s="389">
        <v>1093</v>
      </c>
      <c r="P31" s="389">
        <v>40</v>
      </c>
      <c r="Q31" s="389">
        <v>40</v>
      </c>
      <c r="R31" s="389">
        <v>268.52</v>
      </c>
      <c r="S31" s="389">
        <v>268.52</v>
      </c>
      <c r="T31" s="389">
        <v>40</v>
      </c>
      <c r="U31" s="389">
        <v>268.52</v>
      </c>
      <c r="V31" s="389">
        <v>268.52</v>
      </c>
      <c r="W31" s="389">
        <v>40</v>
      </c>
      <c r="X31" s="391"/>
    </row>
    <row r="32" spans="1:24" s="218" customFormat="1" ht="47.25">
      <c r="A32" s="387">
        <v>16</v>
      </c>
      <c r="B32" s="388" t="s">
        <v>475</v>
      </c>
      <c r="C32" s="220" t="s">
        <v>624</v>
      </c>
      <c r="D32" s="386" t="s">
        <v>358</v>
      </c>
      <c r="E32" s="386" t="s">
        <v>817</v>
      </c>
      <c r="F32" s="387" t="s">
        <v>421</v>
      </c>
      <c r="G32" s="387" t="s">
        <v>841</v>
      </c>
      <c r="H32" s="389">
        <v>10598</v>
      </c>
      <c r="I32" s="389">
        <v>10598</v>
      </c>
      <c r="J32" s="389"/>
      <c r="K32" s="389"/>
      <c r="L32" s="389"/>
      <c r="M32" s="389"/>
      <c r="N32" s="396">
        <v>6000</v>
      </c>
      <c r="O32" s="396">
        <v>6000</v>
      </c>
      <c r="P32" s="389">
        <v>3219</v>
      </c>
      <c r="Q32" s="389">
        <v>3219</v>
      </c>
      <c r="R32" s="389"/>
      <c r="S32" s="389">
        <v>3218.6</v>
      </c>
      <c r="T32" s="389">
        <v>3218.6</v>
      </c>
      <c r="U32" s="389"/>
      <c r="V32" s="399"/>
      <c r="W32" s="399">
        <v>3219</v>
      </c>
      <c r="X32" s="391"/>
    </row>
    <row r="33" spans="1:24" s="218" customFormat="1" ht="47.25">
      <c r="A33" s="387">
        <v>17</v>
      </c>
      <c r="B33" s="388" t="s">
        <v>789</v>
      </c>
      <c r="C33" s="220" t="s">
        <v>624</v>
      </c>
      <c r="D33" s="386" t="s">
        <v>596</v>
      </c>
      <c r="E33" s="386" t="s">
        <v>818</v>
      </c>
      <c r="F33" s="387" t="s">
        <v>425</v>
      </c>
      <c r="G33" s="387" t="s">
        <v>842</v>
      </c>
      <c r="H33" s="389">
        <v>1049</v>
      </c>
      <c r="I33" s="389">
        <v>1049</v>
      </c>
      <c r="J33" s="389"/>
      <c r="K33" s="389"/>
      <c r="L33" s="389"/>
      <c r="M33" s="389"/>
      <c r="N33" s="396">
        <v>900</v>
      </c>
      <c r="O33" s="396">
        <v>900</v>
      </c>
      <c r="P33" s="389">
        <v>25</v>
      </c>
      <c r="Q33" s="389">
        <v>25</v>
      </c>
      <c r="R33" s="389"/>
      <c r="S33" s="389">
        <v>149.79999999999998</v>
      </c>
      <c r="T33" s="389">
        <v>25</v>
      </c>
      <c r="U33" s="389"/>
      <c r="V33" s="399"/>
      <c r="W33" s="399">
        <v>25</v>
      </c>
      <c r="X33" s="391"/>
    </row>
    <row r="34" spans="1:24" s="218" customFormat="1" ht="100.5" customHeight="1">
      <c r="A34" s="387">
        <v>18</v>
      </c>
      <c r="B34" s="388" t="s">
        <v>508</v>
      </c>
      <c r="C34" s="220" t="s">
        <v>624</v>
      </c>
      <c r="D34" s="386" t="s">
        <v>360</v>
      </c>
      <c r="E34" s="386" t="s">
        <v>509</v>
      </c>
      <c r="F34" s="387" t="s">
        <v>425</v>
      </c>
      <c r="G34" s="387" t="s">
        <v>843</v>
      </c>
      <c r="H34" s="389">
        <v>1133</v>
      </c>
      <c r="I34" s="389">
        <v>1133</v>
      </c>
      <c r="J34" s="389"/>
      <c r="K34" s="389"/>
      <c r="L34" s="389"/>
      <c r="M34" s="389"/>
      <c r="N34" s="389">
        <v>910</v>
      </c>
      <c r="O34" s="389">
        <v>910</v>
      </c>
      <c r="P34" s="390">
        <v>77</v>
      </c>
      <c r="Q34" s="390">
        <v>77</v>
      </c>
      <c r="R34" s="389">
        <v>76.790000000000006</v>
      </c>
      <c r="S34" s="389">
        <v>76.790000000000006</v>
      </c>
      <c r="T34" s="389">
        <v>77</v>
      </c>
      <c r="U34" s="389">
        <v>76.790000000000006</v>
      </c>
      <c r="V34" s="389">
        <v>76.790000000000006</v>
      </c>
      <c r="W34" s="389">
        <v>77</v>
      </c>
      <c r="X34" s="391"/>
    </row>
    <row r="35" spans="1:24" s="218" customFormat="1" ht="117" customHeight="1">
      <c r="A35" s="387">
        <v>19</v>
      </c>
      <c r="B35" s="388" t="s">
        <v>790</v>
      </c>
      <c r="C35" s="220" t="s">
        <v>624</v>
      </c>
      <c r="D35" s="386" t="s">
        <v>449</v>
      </c>
      <c r="E35" s="386" t="s">
        <v>819</v>
      </c>
      <c r="F35" s="387" t="s">
        <v>425</v>
      </c>
      <c r="G35" s="387" t="s">
        <v>844</v>
      </c>
      <c r="H35" s="389">
        <v>1469</v>
      </c>
      <c r="I35" s="389">
        <v>1469</v>
      </c>
      <c r="J35" s="389"/>
      <c r="K35" s="389"/>
      <c r="L35" s="389"/>
      <c r="M35" s="389"/>
      <c r="N35" s="389">
        <v>1170</v>
      </c>
      <c r="O35" s="389">
        <v>1170</v>
      </c>
      <c r="P35" s="390">
        <v>106</v>
      </c>
      <c r="Q35" s="390">
        <v>106</v>
      </c>
      <c r="R35" s="389">
        <v>106.47</v>
      </c>
      <c r="S35" s="389">
        <v>106.47</v>
      </c>
      <c r="T35" s="389">
        <v>106</v>
      </c>
      <c r="U35" s="389">
        <v>106.47</v>
      </c>
      <c r="V35" s="389">
        <v>106.47</v>
      </c>
      <c r="W35" s="389">
        <v>106</v>
      </c>
      <c r="X35" s="391"/>
    </row>
    <row r="36" spans="1:24" s="218" customFormat="1" ht="63">
      <c r="A36" s="387">
        <v>20</v>
      </c>
      <c r="B36" s="388" t="s">
        <v>503</v>
      </c>
      <c r="C36" s="220" t="s">
        <v>624</v>
      </c>
      <c r="D36" s="386" t="s">
        <v>355</v>
      </c>
      <c r="E36" s="386" t="s">
        <v>820</v>
      </c>
      <c r="F36" s="387" t="s">
        <v>425</v>
      </c>
      <c r="G36" s="387" t="s">
        <v>844</v>
      </c>
      <c r="H36" s="389">
        <v>1293</v>
      </c>
      <c r="I36" s="389">
        <v>1293</v>
      </c>
      <c r="J36" s="389"/>
      <c r="K36" s="389"/>
      <c r="L36" s="389"/>
      <c r="M36" s="389"/>
      <c r="N36" s="389">
        <v>350</v>
      </c>
      <c r="O36" s="389">
        <v>350</v>
      </c>
      <c r="P36" s="390">
        <v>570</v>
      </c>
      <c r="Q36" s="390">
        <v>570</v>
      </c>
      <c r="R36" s="389">
        <v>569.59</v>
      </c>
      <c r="S36" s="389">
        <v>569.59</v>
      </c>
      <c r="T36" s="389">
        <v>570</v>
      </c>
      <c r="U36" s="389">
        <v>569.59</v>
      </c>
      <c r="V36" s="389">
        <v>569.59</v>
      </c>
      <c r="W36" s="389">
        <v>570</v>
      </c>
      <c r="X36" s="391"/>
    </row>
    <row r="37" spans="1:24" s="365" customFormat="1" ht="116.25" customHeight="1">
      <c r="A37" s="392">
        <v>21</v>
      </c>
      <c r="B37" s="393" t="s">
        <v>791</v>
      </c>
      <c r="C37" s="220" t="s">
        <v>624</v>
      </c>
      <c r="D37" s="394" t="s">
        <v>798</v>
      </c>
      <c r="E37" s="394" t="s">
        <v>821</v>
      </c>
      <c r="F37" s="392" t="s">
        <v>425</v>
      </c>
      <c r="G37" s="392" t="s">
        <v>845</v>
      </c>
      <c r="H37" s="396">
        <v>1232</v>
      </c>
      <c r="I37" s="396">
        <v>1232</v>
      </c>
      <c r="J37" s="396"/>
      <c r="K37" s="396"/>
      <c r="L37" s="396"/>
      <c r="M37" s="396"/>
      <c r="N37" s="396">
        <v>980</v>
      </c>
      <c r="O37" s="396">
        <v>980</v>
      </c>
      <c r="P37" s="395">
        <v>91</v>
      </c>
      <c r="Q37" s="395">
        <v>91</v>
      </c>
      <c r="R37" s="396">
        <v>90.16</v>
      </c>
      <c r="S37" s="396">
        <v>90.16</v>
      </c>
      <c r="T37" s="396">
        <v>91</v>
      </c>
      <c r="U37" s="396">
        <v>90.16</v>
      </c>
      <c r="V37" s="396">
        <v>90.16</v>
      </c>
      <c r="W37" s="396">
        <v>91</v>
      </c>
      <c r="X37" s="397"/>
    </row>
    <row r="38" spans="1:24" s="365" customFormat="1" ht="63">
      <c r="A38" s="392">
        <v>22</v>
      </c>
      <c r="B38" s="393" t="s">
        <v>792</v>
      </c>
      <c r="C38" s="220" t="s">
        <v>624</v>
      </c>
      <c r="D38" s="394" t="s">
        <v>799</v>
      </c>
      <c r="E38" s="394" t="s">
        <v>822</v>
      </c>
      <c r="F38" s="392" t="s">
        <v>425</v>
      </c>
      <c r="G38" s="392" t="s">
        <v>846</v>
      </c>
      <c r="H38" s="396">
        <v>1008</v>
      </c>
      <c r="I38" s="396">
        <v>1008</v>
      </c>
      <c r="J38" s="396"/>
      <c r="K38" s="396"/>
      <c r="L38" s="396"/>
      <c r="M38" s="396"/>
      <c r="N38" s="396">
        <v>810</v>
      </c>
      <c r="O38" s="396">
        <v>810</v>
      </c>
      <c r="P38" s="395">
        <v>69</v>
      </c>
      <c r="Q38" s="395">
        <v>69</v>
      </c>
      <c r="R38" s="396">
        <v>68.040000000000006</v>
      </c>
      <c r="S38" s="396">
        <v>68.040000000000006</v>
      </c>
      <c r="T38" s="396">
        <v>69</v>
      </c>
      <c r="U38" s="396">
        <v>68.040000000000006</v>
      </c>
      <c r="V38" s="396">
        <v>68.040000000000006</v>
      </c>
      <c r="W38" s="396">
        <v>69</v>
      </c>
      <c r="X38" s="397"/>
    </row>
    <row r="39" spans="1:24" s="365" customFormat="1" ht="63">
      <c r="A39" s="392">
        <v>23</v>
      </c>
      <c r="B39" s="393" t="s">
        <v>793</v>
      </c>
      <c r="C39" s="220" t="s">
        <v>624</v>
      </c>
      <c r="D39" s="394" t="s">
        <v>800</v>
      </c>
      <c r="E39" s="394" t="s">
        <v>823</v>
      </c>
      <c r="F39" s="392" t="s">
        <v>425</v>
      </c>
      <c r="G39" s="392" t="s">
        <v>847</v>
      </c>
      <c r="H39" s="396">
        <v>1064</v>
      </c>
      <c r="I39" s="396">
        <v>1064</v>
      </c>
      <c r="J39" s="396"/>
      <c r="K39" s="396"/>
      <c r="L39" s="396"/>
      <c r="M39" s="396"/>
      <c r="N39" s="396">
        <v>850</v>
      </c>
      <c r="O39" s="396">
        <v>850</v>
      </c>
      <c r="P39" s="395">
        <v>75</v>
      </c>
      <c r="Q39" s="395">
        <v>75</v>
      </c>
      <c r="R39" s="396">
        <v>75.319999999999993</v>
      </c>
      <c r="S39" s="396">
        <v>75.319999999999993</v>
      </c>
      <c r="T39" s="396">
        <v>75</v>
      </c>
      <c r="U39" s="396">
        <v>75.319999999999993</v>
      </c>
      <c r="V39" s="396">
        <v>75.319999999999993</v>
      </c>
      <c r="W39" s="396">
        <v>75</v>
      </c>
      <c r="X39" s="397"/>
    </row>
    <row r="40" spans="1:24" s="365" customFormat="1" ht="63">
      <c r="A40" s="392">
        <v>24</v>
      </c>
      <c r="B40" s="393" t="s">
        <v>794</v>
      </c>
      <c r="C40" s="220" t="s">
        <v>624</v>
      </c>
      <c r="D40" s="394" t="s">
        <v>801</v>
      </c>
      <c r="E40" s="394" t="s">
        <v>824</v>
      </c>
      <c r="F40" s="392" t="s">
        <v>425</v>
      </c>
      <c r="G40" s="392" t="s">
        <v>848</v>
      </c>
      <c r="H40" s="396">
        <v>1176</v>
      </c>
      <c r="I40" s="396">
        <v>1176</v>
      </c>
      <c r="J40" s="396"/>
      <c r="K40" s="396"/>
      <c r="L40" s="396"/>
      <c r="M40" s="396"/>
      <c r="N40" s="396">
        <v>940</v>
      </c>
      <c r="O40" s="396">
        <v>940</v>
      </c>
      <c r="P40" s="395">
        <v>83</v>
      </c>
      <c r="Q40" s="395">
        <v>83</v>
      </c>
      <c r="R40" s="396">
        <v>82.880000000000095</v>
      </c>
      <c r="S40" s="396">
        <v>82.880000000000095</v>
      </c>
      <c r="T40" s="396">
        <v>83</v>
      </c>
      <c r="U40" s="396">
        <v>82.880000000000095</v>
      </c>
      <c r="V40" s="396">
        <v>82.880000000000095</v>
      </c>
      <c r="W40" s="396">
        <v>83</v>
      </c>
      <c r="X40" s="397"/>
    </row>
    <row r="41" spans="1:24" s="365" customFormat="1" ht="63">
      <c r="A41" s="392">
        <v>25</v>
      </c>
      <c r="B41" s="393" t="s">
        <v>795</v>
      </c>
      <c r="C41" s="220" t="s">
        <v>624</v>
      </c>
      <c r="D41" s="394" t="s">
        <v>802</v>
      </c>
      <c r="E41" s="394" t="s">
        <v>825</v>
      </c>
      <c r="F41" s="392" t="s">
        <v>425</v>
      </c>
      <c r="G41" s="392" t="s">
        <v>849</v>
      </c>
      <c r="H41" s="396">
        <v>1120</v>
      </c>
      <c r="I41" s="396">
        <v>1120</v>
      </c>
      <c r="J41" s="396"/>
      <c r="K41" s="396"/>
      <c r="L41" s="396"/>
      <c r="M41" s="396"/>
      <c r="N41" s="396">
        <v>900</v>
      </c>
      <c r="O41" s="396">
        <v>900</v>
      </c>
      <c r="P41" s="395">
        <v>76</v>
      </c>
      <c r="Q41" s="395">
        <v>76</v>
      </c>
      <c r="R41" s="396">
        <v>75.599999999999994</v>
      </c>
      <c r="S41" s="396">
        <v>75.599999999999994</v>
      </c>
      <c r="T41" s="396">
        <v>76</v>
      </c>
      <c r="U41" s="396">
        <v>75.599999999999994</v>
      </c>
      <c r="V41" s="396">
        <v>75.599999999999994</v>
      </c>
      <c r="W41" s="396">
        <v>76</v>
      </c>
      <c r="X41" s="397"/>
    </row>
    <row r="42" spans="1:24" s="218" customFormat="1" ht="47.25">
      <c r="A42" s="392">
        <v>26</v>
      </c>
      <c r="B42" s="393" t="s">
        <v>796</v>
      </c>
      <c r="C42" s="220" t="s">
        <v>624</v>
      </c>
      <c r="D42" s="394" t="s">
        <v>803</v>
      </c>
      <c r="E42" s="394" t="s">
        <v>826</v>
      </c>
      <c r="F42" s="392" t="s">
        <v>425</v>
      </c>
      <c r="G42" s="392" t="s">
        <v>850</v>
      </c>
      <c r="H42" s="396">
        <v>500</v>
      </c>
      <c r="I42" s="396">
        <v>500</v>
      </c>
      <c r="J42" s="396"/>
      <c r="K42" s="396"/>
      <c r="L42" s="396"/>
      <c r="M42" s="396"/>
      <c r="N42" s="396">
        <v>400</v>
      </c>
      <c r="O42" s="396">
        <v>400</v>
      </c>
      <c r="P42" s="396">
        <v>70</v>
      </c>
      <c r="Q42" s="396">
        <v>70</v>
      </c>
      <c r="R42" s="396"/>
      <c r="S42" s="396">
        <v>70</v>
      </c>
      <c r="T42" s="396">
        <v>70</v>
      </c>
      <c r="U42" s="396"/>
      <c r="V42" s="432"/>
      <c r="W42" s="432">
        <v>70</v>
      </c>
      <c r="X42" s="397"/>
    </row>
    <row r="43" spans="1:24" s="218" customFormat="1" ht="47.25">
      <c r="A43" s="387">
        <v>27</v>
      </c>
      <c r="B43" s="388" t="s">
        <v>797</v>
      </c>
      <c r="C43" s="220" t="s">
        <v>624</v>
      </c>
      <c r="D43" s="386" t="s">
        <v>804</v>
      </c>
      <c r="E43" s="386" t="s">
        <v>827</v>
      </c>
      <c r="F43" s="387" t="s">
        <v>425</v>
      </c>
      <c r="G43" s="387" t="s">
        <v>851</v>
      </c>
      <c r="H43" s="389">
        <v>280</v>
      </c>
      <c r="I43" s="389">
        <v>280</v>
      </c>
      <c r="J43" s="389"/>
      <c r="K43" s="389"/>
      <c r="L43" s="389"/>
      <c r="M43" s="389"/>
      <c r="N43" s="396">
        <v>250</v>
      </c>
      <c r="O43" s="396">
        <v>250</v>
      </c>
      <c r="P43" s="389">
        <v>7</v>
      </c>
      <c r="Q43" s="389">
        <v>7</v>
      </c>
      <c r="R43" s="389">
        <v>7</v>
      </c>
      <c r="S43" s="389">
        <v>7</v>
      </c>
      <c r="T43" s="389">
        <v>7</v>
      </c>
      <c r="U43" s="389">
        <v>7</v>
      </c>
      <c r="V43" s="389">
        <v>7</v>
      </c>
      <c r="W43" s="389">
        <v>7</v>
      </c>
      <c r="X43" s="391"/>
    </row>
    <row r="44" spans="1:24" s="218" customFormat="1" ht="63">
      <c r="A44" s="387">
        <v>28</v>
      </c>
      <c r="B44" s="388" t="s">
        <v>474</v>
      </c>
      <c r="C44" s="220" t="s">
        <v>624</v>
      </c>
      <c r="D44" s="386" t="s">
        <v>356</v>
      </c>
      <c r="E44" s="386" t="s">
        <v>487</v>
      </c>
      <c r="F44" s="387" t="s">
        <v>491</v>
      </c>
      <c r="G44" s="387" t="s">
        <v>854</v>
      </c>
      <c r="H44" s="389">
        <v>1500</v>
      </c>
      <c r="I44" s="389">
        <v>1500</v>
      </c>
      <c r="J44" s="389"/>
      <c r="K44" s="389"/>
      <c r="L44" s="389"/>
      <c r="M44" s="389"/>
      <c r="N44" s="396">
        <v>700</v>
      </c>
      <c r="O44" s="396">
        <v>700</v>
      </c>
      <c r="P44" s="389">
        <v>560</v>
      </c>
      <c r="Q44" s="389">
        <v>560</v>
      </c>
      <c r="R44" s="389"/>
      <c r="S44" s="389">
        <v>560</v>
      </c>
      <c r="T44" s="389">
        <v>560</v>
      </c>
      <c r="U44" s="389"/>
      <c r="V44" s="399"/>
      <c r="W44" s="389">
        <v>560</v>
      </c>
      <c r="X44" s="391"/>
    </row>
    <row r="45" spans="1:24" s="218" customFormat="1" ht="62.25" customHeight="1">
      <c r="A45" s="387">
        <v>29</v>
      </c>
      <c r="B45" s="388" t="s">
        <v>362</v>
      </c>
      <c r="C45" s="220" t="s">
        <v>624</v>
      </c>
      <c r="D45" s="386" t="s">
        <v>356</v>
      </c>
      <c r="E45" s="386" t="s">
        <v>364</v>
      </c>
      <c r="F45" s="387" t="s">
        <v>491</v>
      </c>
      <c r="G45" s="387" t="s">
        <v>855</v>
      </c>
      <c r="H45" s="389">
        <v>500</v>
      </c>
      <c r="I45" s="389">
        <v>500</v>
      </c>
      <c r="J45" s="389"/>
      <c r="K45" s="389"/>
      <c r="L45" s="389"/>
      <c r="M45" s="389"/>
      <c r="N45" s="396">
        <v>300</v>
      </c>
      <c r="O45" s="396">
        <v>300</v>
      </c>
      <c r="P45" s="389">
        <v>140</v>
      </c>
      <c r="Q45" s="389">
        <v>140</v>
      </c>
      <c r="R45" s="389"/>
      <c r="S45" s="389">
        <v>140</v>
      </c>
      <c r="T45" s="389">
        <v>140</v>
      </c>
      <c r="U45" s="389"/>
      <c r="V45" s="399"/>
      <c r="W45" s="389">
        <v>140</v>
      </c>
      <c r="X45" s="391"/>
    </row>
    <row r="46" spans="1:24" s="218" customFormat="1" ht="62.25" customHeight="1">
      <c r="A46" s="387">
        <v>30</v>
      </c>
      <c r="B46" s="388" t="s">
        <v>467</v>
      </c>
      <c r="C46" s="220" t="s">
        <v>624</v>
      </c>
      <c r="D46" s="386" t="s">
        <v>479</v>
      </c>
      <c r="E46" s="386" t="s">
        <v>486</v>
      </c>
      <c r="F46" s="387" t="s">
        <v>491</v>
      </c>
      <c r="G46" s="387" t="s">
        <v>856</v>
      </c>
      <c r="H46" s="389">
        <v>1991</v>
      </c>
      <c r="I46" s="389">
        <v>1991</v>
      </c>
      <c r="J46" s="389"/>
      <c r="K46" s="389"/>
      <c r="L46" s="389"/>
      <c r="M46" s="389"/>
      <c r="N46" s="396">
        <v>1000</v>
      </c>
      <c r="O46" s="396">
        <v>1000</v>
      </c>
      <c r="P46" s="389">
        <v>350</v>
      </c>
      <c r="Q46" s="389">
        <v>350</v>
      </c>
      <c r="R46" s="389"/>
      <c r="S46" s="389">
        <v>693.69999999999993</v>
      </c>
      <c r="T46" s="389">
        <v>350</v>
      </c>
      <c r="U46" s="389"/>
      <c r="V46" s="399"/>
      <c r="W46" s="389">
        <v>350</v>
      </c>
      <c r="X46" s="391"/>
    </row>
    <row r="47" spans="1:24" s="218" customFormat="1" ht="47.25">
      <c r="A47" s="387">
        <v>31</v>
      </c>
      <c r="B47" s="388" t="s">
        <v>468</v>
      </c>
      <c r="C47" s="220" t="s">
        <v>624</v>
      </c>
      <c r="D47" s="386" t="s">
        <v>480</v>
      </c>
      <c r="E47" s="386" t="s">
        <v>486</v>
      </c>
      <c r="F47" s="387" t="s">
        <v>491</v>
      </c>
      <c r="G47" s="387" t="s">
        <v>857</v>
      </c>
      <c r="H47" s="389">
        <v>1664</v>
      </c>
      <c r="I47" s="389">
        <f>+H47</f>
        <v>1664</v>
      </c>
      <c r="J47" s="389"/>
      <c r="K47" s="389"/>
      <c r="L47" s="389"/>
      <c r="M47" s="389"/>
      <c r="N47" s="396">
        <v>700</v>
      </c>
      <c r="O47" s="396">
        <f>+N47</f>
        <v>700</v>
      </c>
      <c r="P47" s="389">
        <v>850</v>
      </c>
      <c r="Q47" s="389">
        <v>850</v>
      </c>
      <c r="R47" s="389"/>
      <c r="S47" s="389">
        <v>484.4</v>
      </c>
      <c r="T47" s="389">
        <v>850</v>
      </c>
      <c r="U47" s="389"/>
      <c r="V47" s="399"/>
      <c r="W47" s="389">
        <v>850</v>
      </c>
      <c r="X47" s="391"/>
    </row>
    <row r="48" spans="1:24" s="218" customFormat="1" ht="47.25">
      <c r="A48" s="387">
        <v>32</v>
      </c>
      <c r="B48" s="388" t="s">
        <v>469</v>
      </c>
      <c r="C48" s="220" t="s">
        <v>624</v>
      </c>
      <c r="D48" s="386" t="s">
        <v>384</v>
      </c>
      <c r="E48" s="386" t="s">
        <v>486</v>
      </c>
      <c r="F48" s="387" t="s">
        <v>491</v>
      </c>
      <c r="G48" s="387" t="s">
        <v>858</v>
      </c>
      <c r="H48" s="389">
        <v>1537</v>
      </c>
      <c r="I48" s="389">
        <v>1537</v>
      </c>
      <c r="J48" s="389"/>
      <c r="K48" s="389"/>
      <c r="L48" s="389"/>
      <c r="M48" s="389"/>
      <c r="N48" s="396">
        <v>1200</v>
      </c>
      <c r="O48" s="396">
        <v>1200</v>
      </c>
      <c r="P48" s="389">
        <v>200</v>
      </c>
      <c r="Q48" s="389">
        <v>200</v>
      </c>
      <c r="R48" s="389">
        <v>200</v>
      </c>
      <c r="S48" s="389">
        <v>200</v>
      </c>
      <c r="T48" s="389">
        <v>200</v>
      </c>
      <c r="U48" s="389">
        <v>200</v>
      </c>
      <c r="V48" s="389">
        <v>200</v>
      </c>
      <c r="W48" s="389">
        <v>200</v>
      </c>
      <c r="X48" s="391"/>
    </row>
    <row r="49" spans="1:28" s="218" customFormat="1" ht="47.25">
      <c r="A49" s="387">
        <v>33</v>
      </c>
      <c r="B49" s="388" t="s">
        <v>470</v>
      </c>
      <c r="C49" s="220" t="s">
        <v>624</v>
      </c>
      <c r="D49" s="386" t="s">
        <v>384</v>
      </c>
      <c r="E49" s="386" t="s">
        <v>486</v>
      </c>
      <c r="F49" s="387" t="s">
        <v>491</v>
      </c>
      <c r="G49" s="387" t="s">
        <v>859</v>
      </c>
      <c r="H49" s="389">
        <v>2057</v>
      </c>
      <c r="I49" s="389">
        <v>2057</v>
      </c>
      <c r="J49" s="389"/>
      <c r="K49" s="389"/>
      <c r="L49" s="389"/>
      <c r="M49" s="389"/>
      <c r="N49" s="396">
        <v>1500</v>
      </c>
      <c r="O49" s="396">
        <v>1500</v>
      </c>
      <c r="P49" s="389">
        <v>500</v>
      </c>
      <c r="Q49" s="389">
        <v>500</v>
      </c>
      <c r="R49" s="389"/>
      <c r="S49" s="389">
        <v>389.9</v>
      </c>
      <c r="T49" s="389">
        <v>500</v>
      </c>
      <c r="U49" s="389"/>
      <c r="V49" s="399"/>
      <c r="W49" s="389">
        <v>500</v>
      </c>
      <c r="X49" s="391"/>
    </row>
    <row r="50" spans="1:28" s="218" customFormat="1" ht="47.25">
      <c r="A50" s="387">
        <v>34</v>
      </c>
      <c r="B50" s="388" t="s">
        <v>471</v>
      </c>
      <c r="C50" s="220" t="s">
        <v>624</v>
      </c>
      <c r="D50" s="386" t="s">
        <v>378</v>
      </c>
      <c r="E50" s="386" t="s">
        <v>486</v>
      </c>
      <c r="F50" s="387" t="s">
        <v>491</v>
      </c>
      <c r="G50" s="387" t="s">
        <v>860</v>
      </c>
      <c r="H50" s="389">
        <v>3570</v>
      </c>
      <c r="I50" s="389">
        <v>3570</v>
      </c>
      <c r="J50" s="389"/>
      <c r="K50" s="389"/>
      <c r="L50" s="389"/>
      <c r="M50" s="389"/>
      <c r="N50" s="396">
        <v>1740</v>
      </c>
      <c r="O50" s="396">
        <v>1740</v>
      </c>
      <c r="P50" s="389">
        <v>55</v>
      </c>
      <c r="Q50" s="389">
        <v>55</v>
      </c>
      <c r="R50" s="389">
        <v>55</v>
      </c>
      <c r="S50" s="389">
        <v>55</v>
      </c>
      <c r="T50" s="389">
        <v>55</v>
      </c>
      <c r="U50" s="389">
        <v>55</v>
      </c>
      <c r="V50" s="389">
        <v>55</v>
      </c>
      <c r="W50" s="389">
        <v>55</v>
      </c>
      <c r="X50" s="391"/>
    </row>
    <row r="51" spans="1:28" s="218" customFormat="1" ht="62.25" customHeight="1">
      <c r="A51" s="387">
        <v>35</v>
      </c>
      <c r="B51" s="388" t="s">
        <v>472</v>
      </c>
      <c r="C51" s="220" t="s">
        <v>624</v>
      </c>
      <c r="D51" s="386" t="s">
        <v>481</v>
      </c>
      <c r="E51" s="386" t="s">
        <v>486</v>
      </c>
      <c r="F51" s="387" t="s">
        <v>491</v>
      </c>
      <c r="G51" s="387" t="s">
        <v>861</v>
      </c>
      <c r="H51" s="389">
        <v>2065</v>
      </c>
      <c r="I51" s="389">
        <v>2065</v>
      </c>
      <c r="J51" s="389"/>
      <c r="K51" s="389"/>
      <c r="L51" s="389"/>
      <c r="M51" s="389"/>
      <c r="N51" s="396">
        <v>1400</v>
      </c>
      <c r="O51" s="396">
        <v>1400</v>
      </c>
      <c r="P51" s="389">
        <v>200</v>
      </c>
      <c r="Q51" s="389">
        <v>200</v>
      </c>
      <c r="R51" s="389"/>
      <c r="S51" s="389">
        <v>465.49999999999994</v>
      </c>
      <c r="T51" s="389">
        <v>200</v>
      </c>
      <c r="U51" s="389"/>
      <c r="V51" s="399"/>
      <c r="W51" s="389">
        <v>200</v>
      </c>
      <c r="X51" s="391"/>
    </row>
    <row r="52" spans="1:28" s="218" customFormat="1" ht="47.25">
      <c r="A52" s="387">
        <v>36</v>
      </c>
      <c r="B52" s="388" t="s">
        <v>473</v>
      </c>
      <c r="C52" s="220" t="s">
        <v>624</v>
      </c>
      <c r="D52" s="386" t="s">
        <v>482</v>
      </c>
      <c r="E52" s="386" t="s">
        <v>486</v>
      </c>
      <c r="F52" s="387" t="s">
        <v>491</v>
      </c>
      <c r="G52" s="387" t="s">
        <v>862</v>
      </c>
      <c r="H52" s="389">
        <v>2165</v>
      </c>
      <c r="I52" s="389">
        <v>2165</v>
      </c>
      <c r="J52" s="389"/>
      <c r="K52" s="389"/>
      <c r="L52" s="389"/>
      <c r="M52" s="389"/>
      <c r="N52" s="396">
        <v>1400</v>
      </c>
      <c r="O52" s="396">
        <v>1400</v>
      </c>
      <c r="P52" s="389">
        <v>500</v>
      </c>
      <c r="Q52" s="389">
        <v>500</v>
      </c>
      <c r="R52" s="389">
        <v>500</v>
      </c>
      <c r="S52" s="389">
        <v>500</v>
      </c>
      <c r="T52" s="389">
        <v>500</v>
      </c>
      <c r="U52" s="389">
        <v>500</v>
      </c>
      <c r="V52" s="389">
        <v>500</v>
      </c>
      <c r="W52" s="389">
        <v>500</v>
      </c>
      <c r="X52" s="391"/>
    </row>
    <row r="53" spans="1:28" s="218" customFormat="1" ht="47.25">
      <c r="A53" s="387">
        <v>37</v>
      </c>
      <c r="B53" s="388" t="s">
        <v>852</v>
      </c>
      <c r="C53" s="220" t="s">
        <v>624</v>
      </c>
      <c r="D53" s="386" t="s">
        <v>356</v>
      </c>
      <c r="E53" s="386" t="s">
        <v>811</v>
      </c>
      <c r="F53" s="387" t="s">
        <v>491</v>
      </c>
      <c r="G53" s="387" t="s">
        <v>863</v>
      </c>
      <c r="H53" s="389">
        <v>998</v>
      </c>
      <c r="I53" s="389">
        <v>998</v>
      </c>
      <c r="J53" s="389"/>
      <c r="K53" s="389"/>
      <c r="L53" s="389"/>
      <c r="M53" s="389"/>
      <c r="N53" s="396">
        <v>960</v>
      </c>
      <c r="O53" s="396">
        <v>960</v>
      </c>
      <c r="P53" s="389">
        <v>15</v>
      </c>
      <c r="Q53" s="389">
        <v>15</v>
      </c>
      <c r="R53" s="389">
        <v>20</v>
      </c>
      <c r="S53" s="389">
        <v>20</v>
      </c>
      <c r="T53" s="389">
        <v>15</v>
      </c>
      <c r="U53" s="389">
        <v>20</v>
      </c>
      <c r="V53" s="389">
        <v>20</v>
      </c>
      <c r="W53" s="389">
        <v>15</v>
      </c>
      <c r="X53" s="391"/>
    </row>
    <row r="54" spans="1:28" s="218" customFormat="1" ht="47.25">
      <c r="A54" s="387">
        <v>38</v>
      </c>
      <c r="B54" s="388" t="s">
        <v>853</v>
      </c>
      <c r="C54" s="220" t="s">
        <v>624</v>
      </c>
      <c r="D54" s="386" t="s">
        <v>355</v>
      </c>
      <c r="E54" s="386" t="s">
        <v>864</v>
      </c>
      <c r="F54" s="387" t="s">
        <v>491</v>
      </c>
      <c r="G54" s="398" t="s">
        <v>989</v>
      </c>
      <c r="H54" s="389">
        <v>500</v>
      </c>
      <c r="I54" s="389">
        <v>500</v>
      </c>
      <c r="J54" s="389"/>
      <c r="K54" s="389"/>
      <c r="L54" s="389"/>
      <c r="M54" s="389"/>
      <c r="N54" s="396">
        <v>450</v>
      </c>
      <c r="O54" s="396">
        <v>450</v>
      </c>
      <c r="P54" s="389">
        <v>1100</v>
      </c>
      <c r="Q54" s="389">
        <v>1100</v>
      </c>
      <c r="R54" s="389"/>
      <c r="S54" s="389">
        <v>35</v>
      </c>
      <c r="T54" s="389">
        <v>1100</v>
      </c>
      <c r="U54" s="389"/>
      <c r="V54" s="399"/>
      <c r="W54" s="389">
        <v>1100</v>
      </c>
      <c r="X54" s="391"/>
    </row>
    <row r="55" spans="1:28" ht="30" customHeight="1">
      <c r="A55" s="387">
        <v>39</v>
      </c>
      <c r="B55" s="388" t="s">
        <v>990</v>
      </c>
      <c r="C55" s="220" t="s">
        <v>624</v>
      </c>
      <c r="D55" s="386" t="s">
        <v>878</v>
      </c>
      <c r="E55" s="386" t="s">
        <v>991</v>
      </c>
      <c r="F55" s="387" t="s">
        <v>425</v>
      </c>
      <c r="G55" s="387" t="s">
        <v>992</v>
      </c>
      <c r="H55" s="389">
        <v>1141</v>
      </c>
      <c r="I55" s="389">
        <v>1141</v>
      </c>
      <c r="J55" s="389">
        <v>380</v>
      </c>
      <c r="K55" s="389">
        <v>380</v>
      </c>
      <c r="L55" s="389">
        <v>380</v>
      </c>
      <c r="M55" s="389">
        <v>380</v>
      </c>
      <c r="N55" s="389">
        <v>600</v>
      </c>
      <c r="O55" s="389">
        <v>600</v>
      </c>
      <c r="P55" s="389">
        <v>348</v>
      </c>
      <c r="Q55" s="389">
        <v>348</v>
      </c>
      <c r="R55" s="389">
        <v>347.83</v>
      </c>
      <c r="S55" s="389">
        <v>347.83</v>
      </c>
      <c r="T55" s="389">
        <v>348</v>
      </c>
      <c r="U55" s="389">
        <v>347.83</v>
      </c>
      <c r="V55" s="389">
        <v>347.83</v>
      </c>
      <c r="W55" s="389">
        <v>348</v>
      </c>
      <c r="X55" s="391"/>
      <c r="Y55" s="13"/>
      <c r="Z55" s="13"/>
      <c r="AA55" s="13"/>
    </row>
    <row r="56" spans="1:28" s="218" customFormat="1" ht="63">
      <c r="A56" s="387">
        <v>40</v>
      </c>
      <c r="B56" s="388" t="s">
        <v>993</v>
      </c>
      <c r="C56" s="220" t="s">
        <v>624</v>
      </c>
      <c r="D56" s="386" t="s">
        <v>484</v>
      </c>
      <c r="E56" s="386" t="s">
        <v>994</v>
      </c>
      <c r="F56" s="387" t="s">
        <v>425</v>
      </c>
      <c r="G56" s="387" t="s">
        <v>995</v>
      </c>
      <c r="H56" s="389">
        <v>380</v>
      </c>
      <c r="I56" s="389">
        <v>380</v>
      </c>
      <c r="J56" s="389">
        <v>1450</v>
      </c>
      <c r="K56" s="389">
        <v>1450</v>
      </c>
      <c r="L56" s="389">
        <v>1450</v>
      </c>
      <c r="M56" s="389">
        <v>1450</v>
      </c>
      <c r="N56" s="389">
        <v>200</v>
      </c>
      <c r="O56" s="389">
        <v>200</v>
      </c>
      <c r="P56" s="390">
        <v>99</v>
      </c>
      <c r="Q56" s="390">
        <v>99</v>
      </c>
      <c r="R56" s="389">
        <v>99.4</v>
      </c>
      <c r="S56" s="389">
        <v>99.4</v>
      </c>
      <c r="T56" s="389">
        <v>99</v>
      </c>
      <c r="U56" s="389">
        <v>99.4</v>
      </c>
      <c r="V56" s="389">
        <v>99.4</v>
      </c>
      <c r="W56" s="389">
        <v>99</v>
      </c>
      <c r="X56" s="391"/>
    </row>
    <row r="57" spans="1:28" s="218" customFormat="1" ht="107.25" customHeight="1">
      <c r="A57" s="387">
        <v>41</v>
      </c>
      <c r="B57" s="388" t="s">
        <v>884</v>
      </c>
      <c r="C57" s="220" t="s">
        <v>624</v>
      </c>
      <c r="D57" s="386" t="s">
        <v>428</v>
      </c>
      <c r="E57" s="386" t="s">
        <v>886</v>
      </c>
      <c r="F57" s="387" t="s">
        <v>491</v>
      </c>
      <c r="G57" s="387" t="s">
        <v>887</v>
      </c>
      <c r="H57" s="389">
        <v>6450</v>
      </c>
      <c r="I57" s="389">
        <v>6450</v>
      </c>
      <c r="J57" s="389">
        <v>6450</v>
      </c>
      <c r="K57" s="389">
        <v>6450</v>
      </c>
      <c r="L57" s="389">
        <v>6450</v>
      </c>
      <c r="M57" s="389">
        <v>6450</v>
      </c>
      <c r="N57" s="389">
        <v>4900</v>
      </c>
      <c r="O57" s="389">
        <v>4900</v>
      </c>
      <c r="P57" s="389">
        <v>238</v>
      </c>
      <c r="Q57" s="389">
        <v>238</v>
      </c>
      <c r="R57" s="389">
        <v>238</v>
      </c>
      <c r="S57" s="389">
        <v>238</v>
      </c>
      <c r="T57" s="389">
        <v>238</v>
      </c>
      <c r="U57" s="389">
        <v>238</v>
      </c>
      <c r="V57" s="389">
        <v>238</v>
      </c>
      <c r="W57" s="389">
        <v>238</v>
      </c>
      <c r="X57" s="387" t="s">
        <v>1053</v>
      </c>
    </row>
    <row r="58" spans="1:28" s="218" customFormat="1" ht="94.5">
      <c r="A58" s="387">
        <v>42</v>
      </c>
      <c r="B58" s="388" t="s">
        <v>1004</v>
      </c>
      <c r="C58" s="220" t="s">
        <v>1005</v>
      </c>
      <c r="D58" s="386" t="s">
        <v>430</v>
      </c>
      <c r="E58" s="386" t="s">
        <v>1006</v>
      </c>
      <c r="F58" s="387" t="s">
        <v>456</v>
      </c>
      <c r="G58" s="387" t="s">
        <v>1007</v>
      </c>
      <c r="H58" s="389">
        <v>8450</v>
      </c>
      <c r="I58" s="389">
        <v>8450</v>
      </c>
      <c r="J58" s="389">
        <v>0</v>
      </c>
      <c r="K58" s="389">
        <v>0</v>
      </c>
      <c r="L58" s="389">
        <v>0</v>
      </c>
      <c r="M58" s="389">
        <v>0</v>
      </c>
      <c r="N58" s="389">
        <v>2500</v>
      </c>
      <c r="O58" s="389">
        <v>2500</v>
      </c>
      <c r="P58" s="389">
        <v>3500</v>
      </c>
      <c r="Q58" s="389">
        <v>3500</v>
      </c>
      <c r="R58" s="389">
        <v>3500</v>
      </c>
      <c r="S58" s="389">
        <v>3500</v>
      </c>
      <c r="T58" s="389">
        <v>3500</v>
      </c>
      <c r="U58" s="389">
        <v>3500</v>
      </c>
      <c r="V58" s="389">
        <v>3500</v>
      </c>
      <c r="W58" s="389">
        <v>3500</v>
      </c>
      <c r="X58" s="387" t="s">
        <v>1026</v>
      </c>
      <c r="Y58" s="218" t="e">
        <f t="shared" ref="Y58" si="8">SUM(Z58:AB58)</f>
        <v>#VALUE!</v>
      </c>
      <c r="AB58" s="218" t="e">
        <f t="shared" ref="AB58" si="9">W58+X58</f>
        <v>#VALUE!</v>
      </c>
    </row>
    <row r="59" spans="1:28" s="218" customFormat="1" ht="16.5">
      <c r="A59" s="385" t="s">
        <v>53</v>
      </c>
      <c r="B59" s="380" t="s">
        <v>560</v>
      </c>
      <c r="C59" s="613"/>
      <c r="D59" s="386"/>
      <c r="E59" s="386"/>
      <c r="F59" s="386"/>
      <c r="G59" s="386"/>
      <c r="H59" s="383">
        <f>SUM(H60:H71)</f>
        <v>25590</v>
      </c>
      <c r="I59" s="383">
        <f t="shared" ref="I59:V59" si="10">SUM(I60:I71)</f>
        <v>25590</v>
      </c>
      <c r="J59" s="383">
        <f t="shared" si="10"/>
        <v>1210</v>
      </c>
      <c r="K59" s="383">
        <f t="shared" si="10"/>
        <v>11450</v>
      </c>
      <c r="L59" s="383">
        <f t="shared" si="10"/>
        <v>1200</v>
      </c>
      <c r="M59" s="383">
        <f t="shared" si="10"/>
        <v>1200</v>
      </c>
      <c r="N59" s="383">
        <f t="shared" si="10"/>
        <v>0</v>
      </c>
      <c r="O59" s="383">
        <f t="shared" si="10"/>
        <v>0</v>
      </c>
      <c r="P59" s="383">
        <f t="shared" si="10"/>
        <v>25590</v>
      </c>
      <c r="Q59" s="383">
        <f t="shared" si="10"/>
        <v>25590</v>
      </c>
      <c r="R59" s="383">
        <f t="shared" si="10"/>
        <v>1200</v>
      </c>
      <c r="S59" s="383">
        <f t="shared" si="10"/>
        <v>4300</v>
      </c>
      <c r="T59" s="383">
        <f t="shared" si="10"/>
        <v>14739</v>
      </c>
      <c r="U59" s="383">
        <f t="shared" si="10"/>
        <v>1300</v>
      </c>
      <c r="V59" s="383">
        <f t="shared" si="10"/>
        <v>1300</v>
      </c>
      <c r="W59" s="383">
        <f>SUM(W60:W71)</f>
        <v>14739</v>
      </c>
      <c r="X59" s="383"/>
    </row>
    <row r="60" spans="1:28" s="218" customFormat="1" ht="47.25">
      <c r="A60" s="387">
        <v>1</v>
      </c>
      <c r="B60" s="388" t="s">
        <v>865</v>
      </c>
      <c r="C60" s="220" t="s">
        <v>624</v>
      </c>
      <c r="D60" s="386" t="s">
        <v>352</v>
      </c>
      <c r="E60" s="386" t="s">
        <v>872</v>
      </c>
      <c r="F60" s="387" t="s">
        <v>425</v>
      </c>
      <c r="G60" s="387" t="s">
        <v>924</v>
      </c>
      <c r="H60" s="389">
        <v>200</v>
      </c>
      <c r="I60" s="389">
        <v>200</v>
      </c>
      <c r="J60" s="389"/>
      <c r="K60" s="389">
        <v>200</v>
      </c>
      <c r="L60" s="389"/>
      <c r="M60" s="389"/>
      <c r="N60" s="389"/>
      <c r="O60" s="389"/>
      <c r="P60" s="389">
        <v>200</v>
      </c>
      <c r="Q60" s="389">
        <v>200</v>
      </c>
      <c r="R60" s="389"/>
      <c r="S60" s="389"/>
      <c r="T60" s="389">
        <v>140</v>
      </c>
      <c r="U60" s="389"/>
      <c r="V60" s="399"/>
      <c r="W60" s="389">
        <f t="shared" ref="W60:W64" si="11">Q60*0.7</f>
        <v>140</v>
      </c>
      <c r="X60" s="391"/>
    </row>
    <row r="61" spans="1:28" s="218" customFormat="1" ht="47.25">
      <c r="A61" s="387">
        <v>2</v>
      </c>
      <c r="B61" s="388" t="s">
        <v>866</v>
      </c>
      <c r="C61" s="220" t="s">
        <v>624</v>
      </c>
      <c r="D61" s="386" t="s">
        <v>354</v>
      </c>
      <c r="E61" s="386" t="s">
        <v>873</v>
      </c>
      <c r="F61" s="387" t="s">
        <v>425</v>
      </c>
      <c r="G61" s="387" t="s">
        <v>925</v>
      </c>
      <c r="H61" s="389">
        <v>350</v>
      </c>
      <c r="I61" s="389">
        <v>350</v>
      </c>
      <c r="J61" s="389"/>
      <c r="K61" s="389">
        <v>350</v>
      </c>
      <c r="L61" s="389"/>
      <c r="M61" s="389"/>
      <c r="N61" s="389"/>
      <c r="O61" s="389"/>
      <c r="P61" s="389">
        <v>350</v>
      </c>
      <c r="Q61" s="389">
        <v>350</v>
      </c>
      <c r="R61" s="389"/>
      <c r="S61" s="389"/>
      <c r="T61" s="389">
        <v>244.99999999999997</v>
      </c>
      <c r="U61" s="389"/>
      <c r="V61" s="399"/>
      <c r="W61" s="389">
        <f t="shared" si="11"/>
        <v>244.99999999999997</v>
      </c>
      <c r="X61" s="391"/>
    </row>
    <row r="62" spans="1:28" s="218" customFormat="1" ht="63">
      <c r="A62" s="387">
        <v>3</v>
      </c>
      <c r="B62" s="388" t="s">
        <v>867</v>
      </c>
      <c r="C62" s="220" t="s">
        <v>624</v>
      </c>
      <c r="D62" s="386" t="s">
        <v>433</v>
      </c>
      <c r="E62" s="386" t="s">
        <v>874</v>
      </c>
      <c r="F62" s="387" t="s">
        <v>425</v>
      </c>
      <c r="G62" s="387" t="s">
        <v>930</v>
      </c>
      <c r="H62" s="389">
        <v>3300</v>
      </c>
      <c r="I62" s="389">
        <v>3300</v>
      </c>
      <c r="J62" s="389"/>
      <c r="K62" s="389">
        <v>3300</v>
      </c>
      <c r="L62" s="389"/>
      <c r="M62" s="389"/>
      <c r="N62" s="389"/>
      <c r="O62" s="389"/>
      <c r="P62" s="389">
        <v>3300</v>
      </c>
      <c r="Q62" s="389">
        <v>3300</v>
      </c>
      <c r="R62" s="389"/>
      <c r="S62" s="389"/>
      <c r="T62" s="389">
        <v>2310</v>
      </c>
      <c r="U62" s="389"/>
      <c r="V62" s="399"/>
      <c r="W62" s="389">
        <f t="shared" si="11"/>
        <v>2310</v>
      </c>
      <c r="X62" s="391"/>
    </row>
    <row r="63" spans="1:28" s="218" customFormat="1" ht="47.25">
      <c r="A63" s="387">
        <v>4</v>
      </c>
      <c r="B63" s="388" t="s">
        <v>868</v>
      </c>
      <c r="C63" s="220" t="s">
        <v>624</v>
      </c>
      <c r="D63" s="386" t="s">
        <v>355</v>
      </c>
      <c r="E63" s="386" t="s">
        <v>875</v>
      </c>
      <c r="F63" s="387" t="s">
        <v>425</v>
      </c>
      <c r="G63" s="387" t="s">
        <v>926</v>
      </c>
      <c r="H63" s="389">
        <v>600</v>
      </c>
      <c r="I63" s="389">
        <v>600</v>
      </c>
      <c r="J63" s="389"/>
      <c r="K63" s="389">
        <v>600</v>
      </c>
      <c r="L63" s="389"/>
      <c r="M63" s="389"/>
      <c r="N63" s="389"/>
      <c r="O63" s="389"/>
      <c r="P63" s="389">
        <v>600</v>
      </c>
      <c r="Q63" s="389">
        <v>600</v>
      </c>
      <c r="R63" s="389"/>
      <c r="S63" s="389"/>
      <c r="T63" s="389">
        <v>420</v>
      </c>
      <c r="U63" s="389"/>
      <c r="V63" s="399"/>
      <c r="W63" s="389">
        <f t="shared" si="11"/>
        <v>420</v>
      </c>
      <c r="X63" s="391"/>
    </row>
    <row r="64" spans="1:28" s="218" customFormat="1" ht="84.75" customHeight="1">
      <c r="A64" s="387">
        <v>5</v>
      </c>
      <c r="B64" s="388" t="s">
        <v>869</v>
      </c>
      <c r="C64" s="220" t="s">
        <v>624</v>
      </c>
      <c r="D64" s="386" t="s">
        <v>430</v>
      </c>
      <c r="E64" s="386" t="s">
        <v>876</v>
      </c>
      <c r="F64" s="387" t="s">
        <v>425</v>
      </c>
      <c r="G64" s="387" t="s">
        <v>927</v>
      </c>
      <c r="H64" s="389">
        <v>1200</v>
      </c>
      <c r="I64" s="389">
        <v>1200</v>
      </c>
      <c r="J64" s="389"/>
      <c r="K64" s="389">
        <v>1200</v>
      </c>
      <c r="L64" s="389"/>
      <c r="M64" s="389"/>
      <c r="N64" s="389"/>
      <c r="O64" s="389"/>
      <c r="P64" s="389">
        <v>1200</v>
      </c>
      <c r="Q64" s="389">
        <v>1200</v>
      </c>
      <c r="R64" s="389"/>
      <c r="S64" s="389"/>
      <c r="T64" s="389">
        <v>840</v>
      </c>
      <c r="U64" s="389"/>
      <c r="V64" s="399"/>
      <c r="W64" s="389">
        <f t="shared" si="11"/>
        <v>840</v>
      </c>
      <c r="X64" s="391"/>
    </row>
    <row r="65" spans="1:27" s="218" customFormat="1" ht="63">
      <c r="A65" s="387">
        <v>6</v>
      </c>
      <c r="B65" s="388" t="s">
        <v>870</v>
      </c>
      <c r="C65" s="220" t="s">
        <v>624</v>
      </c>
      <c r="D65" s="386" t="s">
        <v>355</v>
      </c>
      <c r="E65" s="386" t="s">
        <v>877</v>
      </c>
      <c r="F65" s="387" t="s">
        <v>425</v>
      </c>
      <c r="G65" s="387" t="s">
        <v>928</v>
      </c>
      <c r="H65" s="389">
        <v>4000</v>
      </c>
      <c r="I65" s="389">
        <v>4000</v>
      </c>
      <c r="J65" s="389"/>
      <c r="K65" s="389">
        <v>4000</v>
      </c>
      <c r="L65" s="389"/>
      <c r="M65" s="389"/>
      <c r="N65" s="389"/>
      <c r="O65" s="389"/>
      <c r="P65" s="389">
        <v>4000</v>
      </c>
      <c r="Q65" s="389">
        <v>4000</v>
      </c>
      <c r="R65" s="389"/>
      <c r="S65" s="389"/>
      <c r="T65" s="389">
        <v>2500</v>
      </c>
      <c r="U65" s="389"/>
      <c r="V65" s="399"/>
      <c r="W65" s="389">
        <v>2500</v>
      </c>
      <c r="X65" s="391"/>
    </row>
    <row r="66" spans="1:27" s="218" customFormat="1" ht="78.75">
      <c r="A66" s="387">
        <v>7</v>
      </c>
      <c r="B66" s="388" t="s">
        <v>871</v>
      </c>
      <c r="C66" s="220" t="s">
        <v>624</v>
      </c>
      <c r="D66" s="386" t="s">
        <v>355</v>
      </c>
      <c r="E66" s="386" t="s">
        <v>916</v>
      </c>
      <c r="F66" s="387" t="s">
        <v>425</v>
      </c>
      <c r="G66" s="387" t="s">
        <v>929</v>
      </c>
      <c r="H66" s="389">
        <v>700</v>
      </c>
      <c r="I66" s="389">
        <v>700</v>
      </c>
      <c r="J66" s="389"/>
      <c r="K66" s="389">
        <v>600</v>
      </c>
      <c r="L66" s="389"/>
      <c r="M66" s="389"/>
      <c r="N66" s="389"/>
      <c r="O66" s="389"/>
      <c r="P66" s="389">
        <v>700</v>
      </c>
      <c r="Q66" s="389">
        <v>700</v>
      </c>
      <c r="R66" s="389"/>
      <c r="S66" s="389"/>
      <c r="T66" s="389">
        <v>500</v>
      </c>
      <c r="U66" s="389">
        <v>500</v>
      </c>
      <c r="V66" s="389">
        <v>500</v>
      </c>
      <c r="W66" s="389">
        <v>500</v>
      </c>
      <c r="X66" s="391"/>
    </row>
    <row r="67" spans="1:27" s="218" customFormat="1" ht="47.25">
      <c r="A67" s="392">
        <v>8</v>
      </c>
      <c r="B67" s="393" t="s">
        <v>996</v>
      </c>
      <c r="C67" s="220" t="s">
        <v>624</v>
      </c>
      <c r="D67" s="394" t="s">
        <v>997</v>
      </c>
      <c r="E67" s="394" t="s">
        <v>998</v>
      </c>
      <c r="F67" s="392" t="s">
        <v>425</v>
      </c>
      <c r="G67" s="392"/>
      <c r="H67" s="396">
        <v>3100</v>
      </c>
      <c r="I67" s="396">
        <v>3100</v>
      </c>
      <c r="J67" s="396"/>
      <c r="K67" s="396"/>
      <c r="L67" s="396"/>
      <c r="M67" s="396"/>
      <c r="N67" s="396"/>
      <c r="O67" s="396"/>
      <c r="P67" s="396">
        <v>3100</v>
      </c>
      <c r="Q67" s="396">
        <v>3100</v>
      </c>
      <c r="R67" s="396"/>
      <c r="S67" s="396">
        <f>O67+P67</f>
        <v>3100</v>
      </c>
      <c r="T67" s="396">
        <v>2500</v>
      </c>
      <c r="U67" s="396"/>
      <c r="V67" s="396"/>
      <c r="W67" s="396">
        <v>2500</v>
      </c>
      <c r="X67" s="397"/>
    </row>
    <row r="68" spans="1:27" s="218" customFormat="1" ht="63">
      <c r="A68" s="387">
        <v>9</v>
      </c>
      <c r="B68" s="388" t="s">
        <v>890</v>
      </c>
      <c r="C68" s="612" t="s">
        <v>1003</v>
      </c>
      <c r="D68" s="386" t="s">
        <v>878</v>
      </c>
      <c r="E68" s="386" t="s">
        <v>879</v>
      </c>
      <c r="F68" s="387" t="s">
        <v>425</v>
      </c>
      <c r="G68" s="387" t="s">
        <v>880</v>
      </c>
      <c r="H68" s="389">
        <v>1500</v>
      </c>
      <c r="I68" s="389">
        <v>1500</v>
      </c>
      <c r="J68" s="389"/>
      <c r="K68" s="389"/>
      <c r="L68" s="389"/>
      <c r="M68" s="389"/>
      <c r="N68" s="389"/>
      <c r="O68" s="389"/>
      <c r="P68" s="389">
        <v>1500</v>
      </c>
      <c r="Q68" s="389">
        <v>1500</v>
      </c>
      <c r="R68" s="389"/>
      <c r="S68" s="389"/>
      <c r="T68" s="389">
        <v>1000</v>
      </c>
      <c r="U68" s="389"/>
      <c r="V68" s="399"/>
      <c r="W68" s="389">
        <v>1000</v>
      </c>
      <c r="X68" s="391"/>
    </row>
    <row r="69" spans="1:27" s="218" customFormat="1" ht="63">
      <c r="A69" s="387">
        <v>10</v>
      </c>
      <c r="B69" s="388" t="s">
        <v>891</v>
      </c>
      <c r="C69" s="612" t="s">
        <v>1003</v>
      </c>
      <c r="D69" s="386" t="s">
        <v>878</v>
      </c>
      <c r="E69" s="386" t="s">
        <v>357</v>
      </c>
      <c r="F69" s="387" t="s">
        <v>425</v>
      </c>
      <c r="G69" s="387" t="s">
        <v>881</v>
      </c>
      <c r="H69" s="389">
        <v>1200</v>
      </c>
      <c r="I69" s="389">
        <v>1200</v>
      </c>
      <c r="J69" s="389">
        <v>1200</v>
      </c>
      <c r="K69" s="389">
        <v>1200</v>
      </c>
      <c r="L69" s="389">
        <v>1200</v>
      </c>
      <c r="M69" s="389">
        <v>1200</v>
      </c>
      <c r="N69" s="389"/>
      <c r="O69" s="389"/>
      <c r="P69" s="389">
        <v>1200</v>
      </c>
      <c r="Q69" s="389">
        <v>1200</v>
      </c>
      <c r="R69" s="389">
        <v>1200</v>
      </c>
      <c r="S69" s="389">
        <v>1200</v>
      </c>
      <c r="T69" s="389">
        <v>800</v>
      </c>
      <c r="U69" s="389">
        <v>800</v>
      </c>
      <c r="V69" s="389">
        <v>800</v>
      </c>
      <c r="W69" s="389">
        <v>800</v>
      </c>
      <c r="X69" s="391"/>
    </row>
    <row r="70" spans="1:27" ht="112.5" customHeight="1">
      <c r="A70" s="387">
        <v>10</v>
      </c>
      <c r="B70" s="388" t="s">
        <v>506</v>
      </c>
      <c r="C70" s="612" t="s">
        <v>885</v>
      </c>
      <c r="D70" s="386" t="s">
        <v>507</v>
      </c>
      <c r="E70" s="386" t="s">
        <v>888</v>
      </c>
      <c r="F70" s="387" t="s">
        <v>491</v>
      </c>
      <c r="G70" s="387" t="s">
        <v>892</v>
      </c>
      <c r="H70" s="389">
        <v>9240</v>
      </c>
      <c r="I70" s="389">
        <v>9240</v>
      </c>
      <c r="J70" s="389">
        <v>10</v>
      </c>
      <c r="K70" s="389"/>
      <c r="L70" s="389"/>
      <c r="M70" s="389"/>
      <c r="N70" s="389"/>
      <c r="O70" s="389"/>
      <c r="P70" s="389">
        <v>9240</v>
      </c>
      <c r="Q70" s="389">
        <v>9240</v>
      </c>
      <c r="R70" s="389"/>
      <c r="S70" s="389"/>
      <c r="T70" s="389">
        <v>3284</v>
      </c>
      <c r="U70" s="389"/>
      <c r="V70" s="399"/>
      <c r="W70" s="389">
        <v>3284</v>
      </c>
      <c r="X70" s="391"/>
      <c r="Y70" s="13"/>
      <c r="Z70" s="13"/>
      <c r="AA70" s="13"/>
    </row>
    <row r="71" spans="1:27" s="218" customFormat="1" ht="47.25">
      <c r="A71" s="387">
        <v>11</v>
      </c>
      <c r="B71" s="388" t="s">
        <v>477</v>
      </c>
      <c r="C71" s="220" t="s">
        <v>624</v>
      </c>
      <c r="D71" s="386" t="s">
        <v>485</v>
      </c>
      <c r="E71" s="386" t="s">
        <v>489</v>
      </c>
      <c r="F71" s="387" t="s">
        <v>491</v>
      </c>
      <c r="G71" s="387" t="s">
        <v>883</v>
      </c>
      <c r="H71" s="389">
        <v>200</v>
      </c>
      <c r="I71" s="389">
        <v>200</v>
      </c>
      <c r="J71" s="389"/>
      <c r="K71" s="389"/>
      <c r="L71" s="389"/>
      <c r="M71" s="389"/>
      <c r="N71" s="389"/>
      <c r="O71" s="389"/>
      <c r="P71" s="389">
        <v>200</v>
      </c>
      <c r="Q71" s="389">
        <v>200</v>
      </c>
      <c r="R71" s="389"/>
      <c r="S71" s="389"/>
      <c r="T71" s="389">
        <v>200</v>
      </c>
      <c r="U71" s="389"/>
      <c r="V71" s="399"/>
      <c r="W71" s="389">
        <v>200</v>
      </c>
      <c r="X71" s="401"/>
    </row>
    <row r="72" spans="1:27" s="218" customFormat="1">
      <c r="A72" s="381"/>
      <c r="B72" s="378" t="s">
        <v>999</v>
      </c>
      <c r="C72" s="379"/>
      <c r="D72" s="380"/>
      <c r="E72" s="380"/>
      <c r="F72" s="381"/>
      <c r="G72" s="381"/>
      <c r="H72" s="382"/>
      <c r="I72" s="382"/>
      <c r="J72" s="382"/>
      <c r="K72" s="382"/>
      <c r="L72" s="382"/>
      <c r="M72" s="382"/>
      <c r="N72" s="382"/>
      <c r="O72" s="382"/>
      <c r="P72" s="382"/>
      <c r="Q72" s="382"/>
      <c r="R72" s="382"/>
      <c r="S72" s="382"/>
      <c r="T72" s="382"/>
      <c r="U72" s="382"/>
      <c r="V72" s="382"/>
      <c r="W72" s="382"/>
      <c r="X72" s="400"/>
    </row>
    <row r="73" spans="1:27">
      <c r="A73" s="13"/>
      <c r="B73" s="13"/>
      <c r="C73" s="13"/>
      <c r="D73" s="13"/>
      <c r="E73" s="13"/>
      <c r="F73" s="13"/>
      <c r="G73" s="13"/>
      <c r="H73" s="13"/>
      <c r="I73" s="13"/>
      <c r="J73" s="215"/>
      <c r="K73" s="215"/>
      <c r="L73" s="13"/>
      <c r="M73" s="13"/>
      <c r="N73" s="215"/>
      <c r="O73" s="215"/>
      <c r="P73" s="215"/>
      <c r="Q73" s="215"/>
      <c r="R73" s="13"/>
      <c r="S73" s="13"/>
      <c r="T73" s="215"/>
      <c r="U73" s="215"/>
      <c r="V73" s="215"/>
      <c r="W73" s="215"/>
      <c r="X73" s="13"/>
      <c r="Y73" s="13"/>
      <c r="Z73" s="13"/>
      <c r="AA73" s="13"/>
    </row>
    <row r="74" spans="1:27">
      <c r="A74" s="13"/>
      <c r="B74" s="13"/>
      <c r="C74" s="13"/>
      <c r="D74" s="13"/>
      <c r="E74" s="13"/>
      <c r="F74" s="13"/>
      <c r="G74" s="13"/>
      <c r="H74" s="13"/>
      <c r="I74" s="13"/>
      <c r="J74" s="215"/>
      <c r="K74" s="215"/>
      <c r="L74" s="13"/>
      <c r="M74" s="13"/>
      <c r="N74" s="215"/>
      <c r="O74" s="215"/>
      <c r="P74" s="215"/>
      <c r="Q74" s="215"/>
      <c r="R74" s="13"/>
      <c r="S74" s="13"/>
      <c r="T74" s="215"/>
      <c r="U74" s="215"/>
      <c r="V74" s="215"/>
      <c r="W74" s="215"/>
      <c r="X74" s="13"/>
      <c r="Y74" s="13"/>
      <c r="Z74" s="13"/>
      <c r="AA74" s="13"/>
    </row>
    <row r="75" spans="1:27">
      <c r="A75" s="13"/>
      <c r="B75" s="13"/>
      <c r="C75" s="13"/>
      <c r="D75" s="13"/>
      <c r="E75" s="13"/>
      <c r="F75" s="13"/>
      <c r="G75" s="13"/>
      <c r="H75" s="13"/>
      <c r="I75" s="13"/>
      <c r="J75" s="215"/>
      <c r="K75" s="215"/>
      <c r="L75" s="13"/>
      <c r="M75" s="13"/>
      <c r="N75" s="215"/>
      <c r="O75" s="215"/>
      <c r="P75" s="215"/>
      <c r="Q75" s="215"/>
      <c r="R75" s="13"/>
      <c r="S75" s="13"/>
      <c r="T75" s="215"/>
      <c r="U75" s="215"/>
      <c r="V75" s="215"/>
      <c r="W75" s="215"/>
      <c r="X75" s="13"/>
      <c r="Y75" s="13"/>
      <c r="Z75" s="13"/>
      <c r="AA75" s="13"/>
    </row>
    <row r="76" spans="1:27">
      <c r="A76" s="13"/>
      <c r="B76" s="13"/>
      <c r="C76" s="13"/>
      <c r="D76" s="13"/>
      <c r="E76" s="13"/>
      <c r="F76" s="13"/>
      <c r="G76" s="13"/>
      <c r="H76" s="13"/>
      <c r="I76" s="13"/>
      <c r="J76" s="215"/>
      <c r="K76" s="215"/>
      <c r="L76" s="13"/>
      <c r="M76" s="13"/>
      <c r="N76" s="215"/>
      <c r="O76" s="215"/>
      <c r="P76" s="215"/>
      <c r="Q76" s="215"/>
      <c r="R76" s="13"/>
      <c r="S76" s="13"/>
      <c r="T76" s="215"/>
      <c r="U76" s="215"/>
      <c r="V76" s="215"/>
      <c r="W76" s="215"/>
      <c r="X76" s="13"/>
      <c r="Y76" s="13"/>
      <c r="Z76" s="13"/>
      <c r="AA76" s="13"/>
    </row>
    <row r="77" spans="1:27">
      <c r="A77" s="13"/>
      <c r="B77" s="13"/>
      <c r="C77" s="13"/>
      <c r="D77" s="13"/>
      <c r="E77" s="13"/>
      <c r="F77" s="13"/>
      <c r="G77" s="13"/>
      <c r="H77" s="13"/>
      <c r="I77" s="13"/>
      <c r="J77" s="215"/>
      <c r="K77" s="215"/>
      <c r="L77" s="13"/>
      <c r="M77" s="13"/>
      <c r="N77" s="215"/>
      <c r="O77" s="215"/>
      <c r="P77" s="215"/>
      <c r="Q77" s="215"/>
      <c r="R77" s="13"/>
      <c r="S77" s="13"/>
      <c r="T77" s="215"/>
      <c r="U77" s="215"/>
      <c r="V77" s="215"/>
      <c r="W77" s="215"/>
      <c r="X77" s="13"/>
      <c r="Y77" s="13"/>
      <c r="Z77" s="13"/>
      <c r="AA77" s="13"/>
    </row>
    <row r="78" spans="1:27">
      <c r="A78" s="13"/>
      <c r="B78" s="13"/>
      <c r="C78" s="13"/>
      <c r="D78" s="13"/>
      <c r="E78" s="13"/>
      <c r="F78" s="13"/>
      <c r="G78" s="13"/>
      <c r="H78" s="13"/>
      <c r="I78" s="13"/>
      <c r="J78" s="215"/>
      <c r="K78" s="215"/>
      <c r="L78" s="13"/>
      <c r="M78" s="13"/>
      <c r="N78" s="215"/>
      <c r="O78" s="215"/>
      <c r="P78" s="215"/>
      <c r="Q78" s="215"/>
      <c r="R78" s="13"/>
      <c r="S78" s="13"/>
      <c r="T78" s="215"/>
      <c r="U78" s="215"/>
      <c r="V78" s="215"/>
      <c r="W78" s="215"/>
      <c r="X78" s="13"/>
      <c r="Y78" s="13"/>
      <c r="Z78" s="13"/>
      <c r="AA78" s="13"/>
    </row>
    <row r="79" spans="1:27">
      <c r="A79" s="13"/>
      <c r="B79" s="13"/>
      <c r="C79" s="13"/>
      <c r="D79" s="13"/>
      <c r="E79" s="13"/>
      <c r="F79" s="13"/>
      <c r="G79" s="13"/>
      <c r="H79" s="13"/>
      <c r="I79" s="13"/>
      <c r="J79" s="215"/>
      <c r="K79" s="215"/>
      <c r="L79" s="13"/>
      <c r="M79" s="13"/>
      <c r="N79" s="215"/>
      <c r="O79" s="215"/>
      <c r="P79" s="215"/>
      <c r="Q79" s="215"/>
      <c r="R79" s="13"/>
      <c r="S79" s="13"/>
      <c r="T79" s="215"/>
      <c r="U79" s="215"/>
      <c r="V79" s="215"/>
      <c r="W79" s="215"/>
      <c r="X79" s="13"/>
      <c r="Y79" s="13"/>
      <c r="Z79" s="13"/>
      <c r="AA79" s="13"/>
    </row>
    <row r="80" spans="1:27">
      <c r="A80" s="13"/>
      <c r="B80" s="13"/>
      <c r="C80" s="13"/>
      <c r="D80" s="13"/>
      <c r="E80" s="13"/>
      <c r="F80" s="13"/>
      <c r="G80" s="13"/>
      <c r="H80" s="13"/>
      <c r="I80" s="13"/>
      <c r="J80" s="215"/>
      <c r="K80" s="215"/>
      <c r="L80" s="13"/>
      <c r="M80" s="13"/>
      <c r="N80" s="215"/>
      <c r="O80" s="215"/>
      <c r="P80" s="215"/>
      <c r="Q80" s="215"/>
      <c r="R80" s="13"/>
      <c r="S80" s="13"/>
      <c r="T80" s="215"/>
      <c r="U80" s="215"/>
      <c r="V80" s="215"/>
      <c r="W80" s="215"/>
      <c r="X80" s="13"/>
      <c r="Y80" s="13"/>
      <c r="Z80" s="13"/>
      <c r="AA80" s="13"/>
    </row>
    <row r="81" spans="1:27">
      <c r="A81" s="13"/>
      <c r="B81" s="13"/>
      <c r="C81" s="13"/>
      <c r="D81" s="13"/>
      <c r="E81" s="13"/>
      <c r="F81" s="13"/>
      <c r="G81" s="13"/>
      <c r="H81" s="13"/>
      <c r="I81" s="13"/>
      <c r="J81" s="215"/>
      <c r="K81" s="215"/>
      <c r="L81" s="13"/>
      <c r="M81" s="13"/>
      <c r="N81" s="215"/>
      <c r="O81" s="215"/>
      <c r="P81" s="215"/>
      <c r="Q81" s="215"/>
      <c r="R81" s="13"/>
      <c r="S81" s="13"/>
      <c r="T81" s="215"/>
      <c r="U81" s="215"/>
      <c r="V81" s="215"/>
      <c r="W81" s="215"/>
      <c r="X81" s="13"/>
      <c r="Y81" s="13"/>
      <c r="Z81" s="13"/>
      <c r="AA81" s="13"/>
    </row>
    <row r="82" spans="1:27">
      <c r="A82" s="13"/>
      <c r="B82" s="13"/>
      <c r="C82" s="13"/>
      <c r="D82" s="13"/>
      <c r="E82" s="13"/>
      <c r="F82" s="13"/>
      <c r="G82" s="13"/>
      <c r="H82" s="13"/>
      <c r="I82" s="13"/>
      <c r="J82" s="215"/>
      <c r="K82" s="215"/>
      <c r="L82" s="13"/>
      <c r="M82" s="13"/>
      <c r="N82" s="215"/>
      <c r="O82" s="215"/>
      <c r="P82" s="215"/>
      <c r="Q82" s="215"/>
      <c r="R82" s="13"/>
      <c r="S82" s="13"/>
      <c r="T82" s="215"/>
      <c r="U82" s="215"/>
      <c r="V82" s="215"/>
      <c r="W82" s="215"/>
      <c r="X82" s="13"/>
      <c r="Y82" s="13"/>
      <c r="Z82" s="13"/>
      <c r="AA82" s="13"/>
    </row>
    <row r="83" spans="1:27">
      <c r="A83" s="13"/>
      <c r="B83" s="13"/>
      <c r="C83" s="13"/>
      <c r="D83" s="13"/>
      <c r="E83" s="13"/>
      <c r="F83" s="13"/>
      <c r="G83" s="13"/>
      <c r="H83" s="13"/>
      <c r="I83" s="13"/>
      <c r="J83" s="215"/>
      <c r="K83" s="215"/>
      <c r="L83" s="13"/>
      <c r="M83" s="13"/>
      <c r="N83" s="215"/>
      <c r="O83" s="215"/>
      <c r="P83" s="215"/>
      <c r="Q83" s="215"/>
      <c r="R83" s="13"/>
      <c r="S83" s="13"/>
      <c r="T83" s="215"/>
      <c r="U83" s="215"/>
      <c r="V83" s="215"/>
      <c r="W83" s="215"/>
      <c r="X83" s="13"/>
      <c r="Y83" s="13"/>
      <c r="Z83" s="13"/>
      <c r="AA83" s="13"/>
    </row>
    <row r="84" spans="1:27">
      <c r="A84" s="13"/>
      <c r="B84" s="13"/>
      <c r="C84" s="13"/>
      <c r="D84" s="13"/>
      <c r="E84" s="13"/>
      <c r="F84" s="13"/>
      <c r="G84" s="13"/>
      <c r="H84" s="13"/>
      <c r="I84" s="13"/>
      <c r="J84" s="215"/>
      <c r="K84" s="215"/>
      <c r="L84" s="13"/>
      <c r="M84" s="13"/>
      <c r="N84" s="215"/>
      <c r="O84" s="215"/>
      <c r="P84" s="215"/>
      <c r="Q84" s="215"/>
      <c r="R84" s="13"/>
      <c r="S84" s="13"/>
      <c r="T84" s="215"/>
      <c r="U84" s="215"/>
      <c r="V84" s="215"/>
      <c r="W84" s="215"/>
      <c r="X84" s="13"/>
      <c r="Y84" s="13"/>
      <c r="Z84" s="13"/>
      <c r="AA84" s="13"/>
    </row>
    <row r="85" spans="1:27">
      <c r="A85" s="13"/>
      <c r="B85" s="13"/>
      <c r="C85" s="13"/>
      <c r="D85" s="13"/>
      <c r="E85" s="13"/>
      <c r="F85" s="13"/>
      <c r="G85" s="13"/>
      <c r="H85" s="13"/>
      <c r="I85" s="13"/>
      <c r="J85" s="215"/>
      <c r="K85" s="215"/>
      <c r="L85" s="13"/>
      <c r="M85" s="13"/>
      <c r="N85" s="215"/>
      <c r="O85" s="215"/>
      <c r="P85" s="215"/>
      <c r="Q85" s="215"/>
      <c r="R85" s="13"/>
      <c r="S85" s="13"/>
      <c r="T85" s="215"/>
      <c r="U85" s="215"/>
      <c r="V85" s="215"/>
      <c r="W85" s="215"/>
      <c r="X85" s="13"/>
      <c r="Y85" s="13"/>
      <c r="Z85" s="13"/>
      <c r="AA85" s="13"/>
    </row>
    <row r="86" spans="1:27">
      <c r="A86" s="13"/>
      <c r="B86" s="13"/>
      <c r="C86" s="13"/>
      <c r="D86" s="13"/>
      <c r="E86" s="13"/>
      <c r="F86" s="13"/>
      <c r="G86" s="13"/>
      <c r="H86" s="13"/>
      <c r="I86" s="13"/>
      <c r="J86" s="215"/>
      <c r="K86" s="215"/>
      <c r="L86" s="13"/>
      <c r="M86" s="13"/>
      <c r="N86" s="215"/>
      <c r="O86" s="215"/>
      <c r="P86" s="215"/>
      <c r="Q86" s="215"/>
      <c r="R86" s="13"/>
      <c r="S86" s="13"/>
      <c r="T86" s="215"/>
      <c r="U86" s="215"/>
      <c r="V86" s="215"/>
      <c r="W86" s="215"/>
      <c r="X86" s="13"/>
      <c r="Y86" s="13"/>
      <c r="Z86" s="13"/>
      <c r="AA86" s="13"/>
    </row>
    <row r="87" spans="1:27">
      <c r="A87" s="13"/>
      <c r="B87" s="13"/>
      <c r="C87" s="13"/>
      <c r="D87" s="13"/>
      <c r="E87" s="13"/>
      <c r="F87" s="13"/>
      <c r="G87" s="13"/>
      <c r="H87" s="13"/>
      <c r="I87" s="13"/>
      <c r="J87" s="215"/>
      <c r="K87" s="215"/>
      <c r="L87" s="13"/>
      <c r="M87" s="13"/>
      <c r="N87" s="215"/>
      <c r="O87" s="215"/>
      <c r="P87" s="215"/>
      <c r="Q87" s="215"/>
      <c r="R87" s="13"/>
      <c r="S87" s="13"/>
      <c r="T87" s="215"/>
      <c r="U87" s="215"/>
      <c r="V87" s="215"/>
      <c r="W87" s="215"/>
      <c r="X87" s="13"/>
      <c r="Y87" s="13"/>
      <c r="Z87" s="13"/>
      <c r="AA87" s="13"/>
    </row>
    <row r="88" spans="1:27">
      <c r="A88" s="13"/>
      <c r="B88" s="13"/>
      <c r="C88" s="13"/>
      <c r="D88" s="13"/>
      <c r="E88" s="13"/>
      <c r="F88" s="13"/>
      <c r="G88" s="13"/>
      <c r="H88" s="13"/>
      <c r="I88" s="13"/>
      <c r="J88" s="215"/>
      <c r="K88" s="215"/>
      <c r="L88" s="13"/>
      <c r="M88" s="13"/>
      <c r="N88" s="215"/>
      <c r="O88" s="215"/>
      <c r="P88" s="215"/>
      <c r="Q88" s="215"/>
      <c r="R88" s="13"/>
      <c r="S88" s="13"/>
      <c r="T88" s="215"/>
      <c r="U88" s="215"/>
      <c r="V88" s="215"/>
      <c r="W88" s="215"/>
      <c r="X88" s="13"/>
      <c r="Y88" s="13"/>
      <c r="Z88" s="13"/>
      <c r="AA88" s="13"/>
    </row>
    <row r="89" spans="1:27">
      <c r="A89" s="13"/>
      <c r="B89" s="13"/>
      <c r="C89" s="13"/>
      <c r="D89" s="13"/>
      <c r="E89" s="13"/>
      <c r="F89" s="13"/>
      <c r="G89" s="13"/>
      <c r="H89" s="13"/>
      <c r="I89" s="13"/>
      <c r="J89" s="215"/>
      <c r="K89" s="215"/>
      <c r="L89" s="13"/>
      <c r="M89" s="13"/>
      <c r="N89" s="215"/>
      <c r="O89" s="215"/>
      <c r="P89" s="215"/>
      <c r="Q89" s="215"/>
      <c r="R89" s="13"/>
      <c r="S89" s="13"/>
      <c r="T89" s="215"/>
      <c r="U89" s="215"/>
      <c r="V89" s="215"/>
      <c r="W89" s="215"/>
      <c r="X89" s="13"/>
      <c r="Y89" s="13"/>
      <c r="Z89" s="13"/>
      <c r="AA89" s="13"/>
    </row>
    <row r="90" spans="1:27">
      <c r="A90" s="13"/>
      <c r="B90" s="13"/>
      <c r="C90" s="13"/>
      <c r="D90" s="13"/>
      <c r="E90" s="13"/>
      <c r="F90" s="13"/>
      <c r="G90" s="13"/>
      <c r="H90" s="13"/>
      <c r="I90" s="13"/>
      <c r="J90" s="215"/>
      <c r="K90" s="215"/>
      <c r="L90" s="13"/>
      <c r="M90" s="13"/>
      <c r="N90" s="215"/>
      <c r="O90" s="215"/>
      <c r="P90" s="215"/>
      <c r="Q90" s="215"/>
      <c r="R90" s="13"/>
      <c r="S90" s="13"/>
      <c r="T90" s="215"/>
      <c r="U90" s="215"/>
      <c r="V90" s="215"/>
      <c r="W90" s="215"/>
      <c r="X90" s="13"/>
      <c r="Y90" s="13"/>
      <c r="Z90" s="13"/>
      <c r="AA90" s="13"/>
    </row>
    <row r="91" spans="1:27">
      <c r="A91" s="13"/>
      <c r="B91" s="13"/>
      <c r="C91" s="13"/>
      <c r="D91" s="13"/>
      <c r="E91" s="13"/>
      <c r="F91" s="13"/>
      <c r="G91" s="13"/>
      <c r="H91" s="13"/>
      <c r="I91" s="13"/>
      <c r="J91" s="215"/>
      <c r="K91" s="215"/>
      <c r="L91" s="13"/>
      <c r="M91" s="13"/>
      <c r="N91" s="215"/>
      <c r="O91" s="215"/>
      <c r="P91" s="215"/>
      <c r="Q91" s="215"/>
      <c r="R91" s="13"/>
      <c r="S91" s="13"/>
      <c r="T91" s="215"/>
      <c r="U91" s="215"/>
      <c r="V91" s="215"/>
      <c r="W91" s="215"/>
      <c r="X91" s="13"/>
      <c r="Y91" s="13"/>
      <c r="Z91" s="13"/>
      <c r="AA91" s="13"/>
    </row>
    <row r="92" spans="1:27">
      <c r="A92" s="13"/>
      <c r="B92" s="13"/>
      <c r="C92" s="13"/>
      <c r="D92" s="13"/>
      <c r="E92" s="13"/>
      <c r="F92" s="13"/>
      <c r="G92" s="13"/>
      <c r="H92" s="13"/>
      <c r="I92" s="13"/>
      <c r="J92" s="215"/>
      <c r="K92" s="215"/>
      <c r="L92" s="13"/>
      <c r="M92" s="13"/>
      <c r="N92" s="215"/>
      <c r="O92" s="215"/>
      <c r="P92" s="215"/>
      <c r="Q92" s="215"/>
      <c r="R92" s="13"/>
      <c r="S92" s="13"/>
      <c r="T92" s="215"/>
      <c r="U92" s="215"/>
      <c r="V92" s="215"/>
      <c r="W92" s="215"/>
      <c r="X92" s="13"/>
      <c r="Y92" s="13"/>
      <c r="Z92" s="13"/>
      <c r="AA92" s="13"/>
    </row>
    <row r="93" spans="1:27">
      <c r="A93" s="13"/>
      <c r="B93" s="13"/>
      <c r="C93" s="13"/>
      <c r="D93" s="13"/>
      <c r="E93" s="13"/>
      <c r="F93" s="13"/>
      <c r="G93" s="13"/>
      <c r="H93" s="13"/>
      <c r="I93" s="13"/>
      <c r="J93" s="215"/>
      <c r="K93" s="215"/>
      <c r="L93" s="13"/>
      <c r="M93" s="13"/>
      <c r="N93" s="215"/>
      <c r="O93" s="215"/>
      <c r="P93" s="215"/>
      <c r="Q93" s="215"/>
      <c r="R93" s="13"/>
      <c r="S93" s="13"/>
      <c r="T93" s="215"/>
      <c r="U93" s="215"/>
      <c r="V93" s="215"/>
      <c r="W93" s="215"/>
      <c r="X93" s="13"/>
      <c r="Y93" s="13"/>
      <c r="Z93" s="13"/>
      <c r="AA93" s="13"/>
    </row>
    <row r="94" spans="1:27">
      <c r="A94" s="13"/>
      <c r="B94" s="13"/>
      <c r="C94" s="13"/>
      <c r="D94" s="13"/>
      <c r="E94" s="13"/>
      <c r="F94" s="13"/>
      <c r="G94" s="13"/>
      <c r="H94" s="13"/>
      <c r="I94" s="13"/>
      <c r="J94" s="215"/>
      <c r="K94" s="215"/>
      <c r="L94" s="13"/>
      <c r="M94" s="13"/>
      <c r="N94" s="215"/>
      <c r="O94" s="215"/>
      <c r="P94" s="215"/>
      <c r="Q94" s="215"/>
      <c r="R94" s="13"/>
      <c r="S94" s="13"/>
      <c r="T94" s="215"/>
      <c r="U94" s="215"/>
      <c r="V94" s="215"/>
      <c r="W94" s="215"/>
      <c r="X94" s="13"/>
      <c r="Y94" s="13"/>
      <c r="Z94" s="13"/>
      <c r="AA94" s="13"/>
    </row>
    <row r="95" spans="1:27">
      <c r="A95" s="13"/>
      <c r="B95" s="13"/>
      <c r="C95" s="13"/>
      <c r="D95" s="13"/>
      <c r="E95" s="13"/>
      <c r="F95" s="13"/>
      <c r="G95" s="13"/>
      <c r="H95" s="13"/>
      <c r="I95" s="13"/>
      <c r="J95" s="215"/>
      <c r="K95" s="215"/>
      <c r="L95" s="13"/>
      <c r="M95" s="13"/>
      <c r="N95" s="215"/>
      <c r="O95" s="215"/>
      <c r="P95" s="215"/>
      <c r="Q95" s="215"/>
      <c r="R95" s="13"/>
      <c r="S95" s="13"/>
      <c r="T95" s="215"/>
      <c r="U95" s="215"/>
      <c r="V95" s="215"/>
      <c r="W95" s="215"/>
      <c r="X95" s="13"/>
      <c r="Y95" s="13"/>
      <c r="Z95" s="13"/>
      <c r="AA95" s="13"/>
    </row>
    <row r="96" spans="1:27">
      <c r="A96" s="13"/>
      <c r="B96" s="13"/>
      <c r="C96" s="13"/>
      <c r="D96" s="13"/>
      <c r="E96" s="13"/>
      <c r="F96" s="13"/>
      <c r="G96" s="13"/>
      <c r="H96" s="13"/>
      <c r="I96" s="13"/>
      <c r="J96" s="215"/>
      <c r="K96" s="215"/>
      <c r="L96" s="13"/>
      <c r="M96" s="13"/>
      <c r="N96" s="215"/>
      <c r="O96" s="215"/>
      <c r="P96" s="215"/>
      <c r="Q96" s="215"/>
      <c r="R96" s="13"/>
      <c r="S96" s="13"/>
      <c r="T96" s="215"/>
      <c r="U96" s="215"/>
      <c r="V96" s="215"/>
      <c r="W96" s="215"/>
      <c r="X96" s="13"/>
      <c r="Y96" s="13"/>
      <c r="Z96" s="13"/>
      <c r="AA96" s="13"/>
    </row>
    <row r="97" spans="1:27">
      <c r="A97" s="13"/>
      <c r="B97" s="13"/>
      <c r="C97" s="13"/>
      <c r="D97" s="13"/>
      <c r="E97" s="13"/>
      <c r="F97" s="13"/>
      <c r="G97" s="13"/>
      <c r="H97" s="13"/>
      <c r="I97" s="13"/>
      <c r="J97" s="215"/>
      <c r="K97" s="215"/>
      <c r="L97" s="13"/>
      <c r="M97" s="13"/>
      <c r="N97" s="215"/>
      <c r="O97" s="215"/>
      <c r="P97" s="215"/>
      <c r="Q97" s="215"/>
      <c r="R97" s="13"/>
      <c r="S97" s="13"/>
      <c r="T97" s="215"/>
      <c r="U97" s="215"/>
      <c r="V97" s="215"/>
      <c r="W97" s="215"/>
      <c r="X97" s="13"/>
      <c r="Y97" s="13"/>
      <c r="Z97" s="13"/>
      <c r="AA97" s="13"/>
    </row>
    <row r="98" spans="1:27">
      <c r="A98" s="13"/>
      <c r="B98" s="13"/>
      <c r="C98" s="13"/>
      <c r="D98" s="13"/>
      <c r="E98" s="13"/>
      <c r="F98" s="13"/>
      <c r="G98" s="13"/>
      <c r="H98" s="13"/>
      <c r="I98" s="13"/>
      <c r="J98" s="215"/>
      <c r="K98" s="215"/>
      <c r="L98" s="13"/>
      <c r="M98" s="13"/>
      <c r="N98" s="215"/>
      <c r="O98" s="215"/>
      <c r="P98" s="215"/>
      <c r="Q98" s="215"/>
      <c r="R98" s="13"/>
      <c r="S98" s="13"/>
      <c r="T98" s="215"/>
      <c r="U98" s="215"/>
      <c r="V98" s="215"/>
      <c r="W98" s="215"/>
      <c r="X98" s="13"/>
      <c r="Y98" s="13"/>
      <c r="Z98" s="13"/>
      <c r="AA98" s="13"/>
    </row>
    <row r="99" spans="1:27">
      <c r="A99" s="13"/>
      <c r="B99" s="13"/>
      <c r="C99" s="13"/>
      <c r="D99" s="13"/>
      <c r="E99" s="13"/>
      <c r="F99" s="13"/>
      <c r="G99" s="13"/>
      <c r="H99" s="13"/>
      <c r="I99" s="13"/>
      <c r="J99" s="215"/>
      <c r="K99" s="215"/>
      <c r="L99" s="13"/>
      <c r="M99" s="13"/>
      <c r="N99" s="215"/>
      <c r="O99" s="215"/>
      <c r="P99" s="215"/>
      <c r="Q99" s="215"/>
      <c r="R99" s="13"/>
      <c r="S99" s="13"/>
      <c r="T99" s="215"/>
      <c r="U99" s="215"/>
      <c r="V99" s="215"/>
      <c r="W99" s="215"/>
      <c r="X99" s="13"/>
      <c r="Y99" s="13"/>
      <c r="Z99" s="13"/>
      <c r="AA99" s="13"/>
    </row>
    <row r="100" spans="1:27">
      <c r="A100" s="13"/>
      <c r="B100" s="13"/>
      <c r="C100" s="13"/>
      <c r="D100" s="13"/>
      <c r="E100" s="13"/>
      <c r="F100" s="13"/>
      <c r="G100" s="13"/>
      <c r="H100" s="13"/>
      <c r="I100" s="13"/>
      <c r="J100" s="215"/>
      <c r="K100" s="215"/>
      <c r="L100" s="13"/>
      <c r="M100" s="13"/>
      <c r="N100" s="215"/>
      <c r="O100" s="215"/>
      <c r="P100" s="215"/>
      <c r="Q100" s="215"/>
      <c r="R100" s="13"/>
      <c r="S100" s="13"/>
      <c r="T100" s="215"/>
      <c r="U100" s="215"/>
      <c r="V100" s="215"/>
      <c r="W100" s="215"/>
      <c r="X100" s="13"/>
      <c r="Y100" s="13"/>
      <c r="Z100" s="13"/>
      <c r="AA100" s="13"/>
    </row>
    <row r="101" spans="1:27">
      <c r="A101" s="13"/>
      <c r="B101" s="13"/>
      <c r="C101" s="13"/>
      <c r="D101" s="13"/>
      <c r="E101" s="13"/>
      <c r="F101" s="13"/>
      <c r="G101" s="13"/>
      <c r="H101" s="13"/>
      <c r="I101" s="13"/>
      <c r="J101" s="215"/>
      <c r="K101" s="215"/>
      <c r="L101" s="13"/>
      <c r="M101" s="13"/>
      <c r="N101" s="215"/>
      <c r="O101" s="215"/>
      <c r="P101" s="215"/>
      <c r="Q101" s="215"/>
      <c r="R101" s="13"/>
      <c r="S101" s="13"/>
      <c r="T101" s="215"/>
      <c r="U101" s="215"/>
      <c r="V101" s="215"/>
      <c r="W101" s="215"/>
      <c r="X101" s="13"/>
      <c r="Y101" s="13"/>
      <c r="Z101" s="13"/>
      <c r="AA101" s="13"/>
    </row>
    <row r="102" spans="1:27">
      <c r="A102" s="13"/>
      <c r="B102" s="13"/>
      <c r="C102" s="13"/>
      <c r="D102" s="13"/>
      <c r="E102" s="13"/>
      <c r="F102" s="13"/>
      <c r="G102" s="13"/>
      <c r="H102" s="13"/>
      <c r="I102" s="13"/>
      <c r="J102" s="215"/>
      <c r="K102" s="215"/>
      <c r="L102" s="13"/>
      <c r="M102" s="13"/>
      <c r="N102" s="215"/>
      <c r="O102" s="215"/>
      <c r="P102" s="215"/>
      <c r="Q102" s="215"/>
      <c r="R102" s="13"/>
      <c r="S102" s="13"/>
      <c r="T102" s="215"/>
      <c r="U102" s="215"/>
      <c r="V102" s="215"/>
      <c r="W102" s="215"/>
      <c r="X102" s="13"/>
      <c r="Y102" s="13"/>
      <c r="Z102" s="13"/>
      <c r="AA102" s="13"/>
    </row>
    <row r="103" spans="1:27">
      <c r="A103" s="13"/>
      <c r="B103" s="13"/>
      <c r="C103" s="13"/>
      <c r="D103" s="13"/>
      <c r="E103" s="13"/>
      <c r="F103" s="13"/>
      <c r="G103" s="13"/>
      <c r="H103" s="13"/>
      <c r="I103" s="13"/>
      <c r="J103" s="215"/>
      <c r="K103" s="215"/>
      <c r="L103" s="13"/>
      <c r="M103" s="13"/>
      <c r="N103" s="215"/>
      <c r="O103" s="215"/>
      <c r="P103" s="215"/>
      <c r="Q103" s="215"/>
      <c r="R103" s="13"/>
      <c r="S103" s="13"/>
      <c r="T103" s="215"/>
      <c r="U103" s="215"/>
      <c r="V103" s="215"/>
      <c r="W103" s="215"/>
      <c r="X103" s="13"/>
      <c r="Y103" s="13"/>
      <c r="Z103" s="13"/>
      <c r="AA103" s="13"/>
    </row>
    <row r="104" spans="1:27">
      <c r="A104" s="13"/>
      <c r="B104" s="13"/>
      <c r="C104" s="13"/>
      <c r="D104" s="13"/>
      <c r="E104" s="13"/>
      <c r="F104" s="13"/>
      <c r="G104" s="13"/>
      <c r="H104" s="13"/>
      <c r="I104" s="13"/>
      <c r="J104" s="215"/>
      <c r="K104" s="215"/>
      <c r="L104" s="13"/>
      <c r="M104" s="13"/>
      <c r="N104" s="215"/>
      <c r="O104" s="215"/>
      <c r="P104" s="215"/>
      <c r="Q104" s="215"/>
      <c r="R104" s="13"/>
      <c r="S104" s="13"/>
      <c r="T104" s="215"/>
      <c r="U104" s="215"/>
      <c r="V104" s="215"/>
      <c r="W104" s="215"/>
      <c r="X104" s="13"/>
      <c r="Y104" s="13"/>
      <c r="Z104" s="13"/>
      <c r="AA104" s="13"/>
    </row>
    <row r="105" spans="1:27">
      <c r="A105" s="13"/>
      <c r="B105" s="13"/>
      <c r="C105" s="13"/>
      <c r="D105" s="13"/>
      <c r="E105" s="13"/>
      <c r="F105" s="13"/>
      <c r="G105" s="13"/>
      <c r="H105" s="13"/>
      <c r="I105" s="13"/>
      <c r="J105" s="215"/>
      <c r="K105" s="215"/>
      <c r="L105" s="13"/>
      <c r="M105" s="13"/>
      <c r="N105" s="215"/>
      <c r="O105" s="215"/>
      <c r="P105" s="215"/>
      <c r="Q105" s="215"/>
      <c r="R105" s="13"/>
      <c r="S105" s="13"/>
      <c r="T105" s="215"/>
      <c r="U105" s="215"/>
      <c r="V105" s="215"/>
      <c r="W105" s="215"/>
      <c r="X105" s="13"/>
      <c r="Y105" s="13"/>
      <c r="Z105" s="13"/>
      <c r="AA105" s="13"/>
    </row>
    <row r="106" spans="1:27">
      <c r="A106" s="13"/>
      <c r="B106" s="13"/>
      <c r="C106" s="13"/>
      <c r="D106" s="13"/>
      <c r="E106" s="13"/>
      <c r="F106" s="13"/>
      <c r="G106" s="13"/>
      <c r="H106" s="13"/>
      <c r="I106" s="13"/>
      <c r="J106" s="215"/>
      <c r="K106" s="215"/>
      <c r="L106" s="13"/>
      <c r="M106" s="13"/>
      <c r="N106" s="215"/>
      <c r="O106" s="215"/>
      <c r="P106" s="215"/>
      <c r="Q106" s="215"/>
      <c r="R106" s="13"/>
      <c r="S106" s="13"/>
      <c r="T106" s="215"/>
      <c r="U106" s="215"/>
      <c r="V106" s="215"/>
      <c r="W106" s="215"/>
      <c r="X106" s="13"/>
      <c r="Y106" s="13"/>
      <c r="Z106" s="13"/>
      <c r="AA106" s="13"/>
    </row>
    <row r="107" spans="1:27">
      <c r="A107" s="13"/>
      <c r="B107" s="13"/>
      <c r="C107" s="13"/>
      <c r="D107" s="13"/>
      <c r="E107" s="13"/>
      <c r="F107" s="13"/>
      <c r="G107" s="13"/>
      <c r="H107" s="13"/>
      <c r="I107" s="13"/>
      <c r="J107" s="215"/>
      <c r="K107" s="215"/>
      <c r="L107" s="13"/>
      <c r="M107" s="13"/>
      <c r="N107" s="215"/>
      <c r="O107" s="215"/>
      <c r="P107" s="215"/>
      <c r="Q107" s="215"/>
      <c r="R107" s="13"/>
      <c r="S107" s="13"/>
      <c r="T107" s="215"/>
      <c r="U107" s="215"/>
      <c r="V107" s="215"/>
      <c r="W107" s="215"/>
      <c r="X107" s="13"/>
      <c r="Y107" s="13"/>
      <c r="Z107" s="13"/>
      <c r="AA107" s="13"/>
    </row>
    <row r="108" spans="1:27">
      <c r="A108" s="13"/>
      <c r="B108" s="13"/>
      <c r="C108" s="13"/>
      <c r="D108" s="13"/>
      <c r="E108" s="13"/>
      <c r="F108" s="13"/>
      <c r="G108" s="13"/>
      <c r="H108" s="13"/>
      <c r="I108" s="13"/>
      <c r="J108" s="215"/>
      <c r="K108" s="215"/>
      <c r="L108" s="13"/>
      <c r="M108" s="13"/>
      <c r="N108" s="215"/>
      <c r="O108" s="215"/>
      <c r="P108" s="215"/>
      <c r="Q108" s="215"/>
      <c r="R108" s="13"/>
      <c r="S108" s="13"/>
      <c r="T108" s="215"/>
      <c r="U108" s="215"/>
      <c r="V108" s="215"/>
      <c r="W108" s="215"/>
      <c r="X108" s="13"/>
      <c r="Y108" s="13"/>
      <c r="Z108" s="13"/>
      <c r="AA108" s="13"/>
    </row>
    <row r="109" spans="1:27">
      <c r="A109" s="13"/>
      <c r="B109" s="13"/>
      <c r="C109" s="13"/>
      <c r="D109" s="13"/>
      <c r="E109" s="13"/>
      <c r="F109" s="13"/>
      <c r="G109" s="13"/>
      <c r="H109" s="13"/>
      <c r="I109" s="13"/>
      <c r="J109" s="215"/>
      <c r="K109" s="215"/>
      <c r="L109" s="13"/>
      <c r="M109" s="13"/>
      <c r="N109" s="215"/>
      <c r="O109" s="215"/>
      <c r="P109" s="215"/>
      <c r="Q109" s="215"/>
      <c r="R109" s="13"/>
      <c r="S109" s="13"/>
      <c r="T109" s="215"/>
      <c r="U109" s="215"/>
      <c r="V109" s="215"/>
      <c r="W109" s="215"/>
      <c r="X109" s="13"/>
      <c r="Y109" s="13"/>
      <c r="Z109" s="13"/>
      <c r="AA109" s="13"/>
    </row>
    <row r="110" spans="1:27">
      <c r="A110" s="13"/>
      <c r="B110" s="13"/>
      <c r="C110" s="13"/>
      <c r="D110" s="13"/>
      <c r="E110" s="13"/>
      <c r="F110" s="13"/>
      <c r="G110" s="13"/>
      <c r="H110" s="13"/>
      <c r="I110" s="13"/>
      <c r="J110" s="215"/>
      <c r="K110" s="215"/>
      <c r="L110" s="13"/>
      <c r="M110" s="13"/>
      <c r="N110" s="215"/>
      <c r="O110" s="215"/>
      <c r="P110" s="215"/>
      <c r="Q110" s="215"/>
      <c r="R110" s="13"/>
      <c r="S110" s="13"/>
      <c r="T110" s="215"/>
      <c r="U110" s="215"/>
      <c r="V110" s="215"/>
      <c r="W110" s="215"/>
      <c r="X110" s="13"/>
      <c r="Y110" s="13"/>
      <c r="Z110" s="13"/>
      <c r="AA110" s="13"/>
    </row>
    <row r="111" spans="1:27">
      <c r="A111" s="13"/>
      <c r="B111" s="13"/>
      <c r="C111" s="13"/>
      <c r="D111" s="13"/>
      <c r="E111" s="13"/>
      <c r="F111" s="13"/>
      <c r="G111" s="13"/>
      <c r="H111" s="13"/>
      <c r="I111" s="13"/>
      <c r="J111" s="215"/>
      <c r="K111" s="215"/>
      <c r="L111" s="13"/>
      <c r="M111" s="13"/>
      <c r="N111" s="215"/>
      <c r="O111" s="215"/>
      <c r="P111" s="215"/>
      <c r="Q111" s="215"/>
      <c r="R111" s="13"/>
      <c r="S111" s="13"/>
      <c r="T111" s="215"/>
      <c r="U111" s="215"/>
      <c r="V111" s="215"/>
      <c r="W111" s="215"/>
      <c r="X111" s="13"/>
      <c r="Y111" s="13"/>
      <c r="Z111" s="13"/>
      <c r="AA111" s="13"/>
    </row>
    <row r="112" spans="1:27">
      <c r="A112" s="13"/>
      <c r="B112" s="13"/>
      <c r="C112" s="13"/>
      <c r="D112" s="13"/>
      <c r="E112" s="13"/>
      <c r="F112" s="13"/>
      <c r="G112" s="13"/>
      <c r="H112" s="13"/>
      <c r="I112" s="13"/>
      <c r="J112" s="215"/>
      <c r="K112" s="215"/>
      <c r="L112" s="13"/>
      <c r="M112" s="13"/>
      <c r="N112" s="215"/>
      <c r="O112" s="215"/>
      <c r="P112" s="215"/>
      <c r="Q112" s="215"/>
      <c r="R112" s="13"/>
      <c r="S112" s="13"/>
      <c r="T112" s="215"/>
      <c r="U112" s="215"/>
      <c r="V112" s="215"/>
      <c r="W112" s="215"/>
      <c r="X112" s="13"/>
      <c r="Y112" s="13"/>
      <c r="Z112" s="13"/>
      <c r="AA112" s="13"/>
    </row>
    <row r="113" spans="1:27">
      <c r="A113" s="13"/>
      <c r="B113" s="13"/>
      <c r="C113" s="13"/>
      <c r="D113" s="13"/>
      <c r="E113" s="13"/>
      <c r="F113" s="13"/>
      <c r="G113" s="13"/>
      <c r="H113" s="13"/>
      <c r="I113" s="13"/>
      <c r="J113" s="215"/>
      <c r="K113" s="215"/>
      <c r="L113" s="13"/>
      <c r="M113" s="13"/>
      <c r="N113" s="215"/>
      <c r="O113" s="215"/>
      <c r="P113" s="215"/>
      <c r="Q113" s="215"/>
      <c r="R113" s="13"/>
      <c r="S113" s="13"/>
      <c r="T113" s="215"/>
      <c r="U113" s="215"/>
      <c r="V113" s="215"/>
      <c r="W113" s="215"/>
      <c r="X113" s="13"/>
      <c r="Y113" s="13"/>
      <c r="Z113" s="13"/>
      <c r="AA113" s="13"/>
    </row>
    <row r="114" spans="1:27">
      <c r="A114" s="13"/>
      <c r="B114" s="13"/>
      <c r="C114" s="13"/>
      <c r="D114" s="13"/>
      <c r="E114" s="13"/>
      <c r="F114" s="13"/>
      <c r="G114" s="13"/>
      <c r="H114" s="13"/>
      <c r="I114" s="13"/>
      <c r="J114" s="215"/>
      <c r="K114" s="215"/>
      <c r="L114" s="13"/>
      <c r="M114" s="13"/>
      <c r="N114" s="215"/>
      <c r="O114" s="215"/>
      <c r="P114" s="215"/>
      <c r="Q114" s="215"/>
      <c r="R114" s="13"/>
      <c r="S114" s="13"/>
      <c r="T114" s="215"/>
      <c r="U114" s="215"/>
      <c r="V114" s="215"/>
      <c r="W114" s="215"/>
      <c r="X114" s="13"/>
      <c r="Y114" s="13"/>
      <c r="Z114" s="13"/>
      <c r="AA114" s="13"/>
    </row>
    <row r="115" spans="1:27">
      <c r="A115" s="13"/>
      <c r="B115" s="13"/>
      <c r="C115" s="13"/>
      <c r="D115" s="13"/>
      <c r="E115" s="13"/>
      <c r="F115" s="13"/>
      <c r="G115" s="13"/>
      <c r="H115" s="13"/>
      <c r="I115" s="13"/>
      <c r="J115" s="215"/>
      <c r="K115" s="215"/>
      <c r="L115" s="13"/>
      <c r="M115" s="13"/>
      <c r="N115" s="215"/>
      <c r="O115" s="215"/>
      <c r="P115" s="215"/>
      <c r="Q115" s="215"/>
      <c r="R115" s="13"/>
      <c r="S115" s="13"/>
      <c r="T115" s="215"/>
      <c r="U115" s="215"/>
      <c r="V115" s="215"/>
      <c r="W115" s="215"/>
      <c r="X115" s="13"/>
      <c r="Y115" s="13"/>
      <c r="Z115" s="13"/>
      <c r="AA115" s="13"/>
    </row>
    <row r="116" spans="1:27">
      <c r="A116" s="13"/>
      <c r="B116" s="13"/>
      <c r="C116" s="13"/>
      <c r="D116" s="13"/>
      <c r="E116" s="13"/>
      <c r="F116" s="13"/>
      <c r="G116" s="13"/>
      <c r="H116" s="13"/>
      <c r="I116" s="13"/>
      <c r="J116" s="215"/>
      <c r="K116" s="215"/>
      <c r="L116" s="13"/>
      <c r="M116" s="13"/>
      <c r="N116" s="215"/>
      <c r="O116" s="215"/>
      <c r="P116" s="215"/>
      <c r="Q116" s="215"/>
      <c r="R116" s="13"/>
      <c r="S116" s="13"/>
      <c r="T116" s="215"/>
      <c r="U116" s="215"/>
      <c r="V116" s="215"/>
      <c r="W116" s="215"/>
      <c r="X116" s="13"/>
      <c r="Y116" s="13"/>
      <c r="Z116" s="13"/>
      <c r="AA116" s="13"/>
    </row>
    <row r="117" spans="1:27">
      <c r="A117" s="13"/>
      <c r="B117" s="13"/>
      <c r="C117" s="13"/>
      <c r="D117" s="13"/>
      <c r="E117" s="13"/>
      <c r="F117" s="13"/>
      <c r="G117" s="13"/>
      <c r="H117" s="13"/>
      <c r="I117" s="13"/>
      <c r="J117" s="215"/>
      <c r="K117" s="215"/>
      <c r="L117" s="13"/>
      <c r="M117" s="13"/>
      <c r="N117" s="215"/>
      <c r="O117" s="215"/>
      <c r="P117" s="215"/>
      <c r="Q117" s="215"/>
      <c r="R117" s="13"/>
      <c r="S117" s="13"/>
      <c r="T117" s="215"/>
      <c r="U117" s="215"/>
      <c r="V117" s="215"/>
      <c r="W117" s="215"/>
      <c r="X117" s="13"/>
      <c r="Y117" s="13"/>
      <c r="Z117" s="13"/>
      <c r="AA117" s="13"/>
    </row>
    <row r="118" spans="1:27">
      <c r="A118" s="13"/>
      <c r="B118" s="13"/>
      <c r="C118" s="13"/>
      <c r="D118" s="13"/>
      <c r="E118" s="13"/>
      <c r="F118" s="13"/>
      <c r="G118" s="13"/>
      <c r="H118" s="13"/>
      <c r="I118" s="13"/>
      <c r="J118" s="215"/>
      <c r="K118" s="215"/>
      <c r="L118" s="13"/>
      <c r="M118" s="13"/>
      <c r="N118" s="215"/>
      <c r="O118" s="215"/>
      <c r="P118" s="215"/>
      <c r="Q118" s="215"/>
      <c r="R118" s="13"/>
      <c r="S118" s="13"/>
      <c r="T118" s="215"/>
      <c r="U118" s="215"/>
      <c r="V118" s="215"/>
      <c r="W118" s="215"/>
      <c r="X118" s="13"/>
      <c r="Y118" s="13"/>
      <c r="Z118" s="13"/>
      <c r="AA118" s="13"/>
    </row>
    <row r="119" spans="1:27">
      <c r="A119" s="13"/>
      <c r="B119" s="13"/>
      <c r="C119" s="13"/>
      <c r="D119" s="13"/>
      <c r="E119" s="13"/>
      <c r="F119" s="13"/>
      <c r="G119" s="13"/>
      <c r="H119" s="13"/>
      <c r="I119" s="13"/>
      <c r="J119" s="215"/>
      <c r="K119" s="215"/>
      <c r="L119" s="13"/>
      <c r="M119" s="13"/>
      <c r="N119" s="215"/>
      <c r="O119" s="215"/>
      <c r="P119" s="215"/>
      <c r="Q119" s="215"/>
      <c r="R119" s="13"/>
      <c r="S119" s="13"/>
      <c r="T119" s="215"/>
      <c r="U119" s="215"/>
      <c r="V119" s="215"/>
      <c r="W119" s="215"/>
      <c r="X119" s="13"/>
      <c r="Y119" s="13"/>
      <c r="Z119" s="13"/>
      <c r="AA119" s="13"/>
    </row>
    <row r="120" spans="1:27">
      <c r="A120" s="13"/>
      <c r="B120" s="13"/>
      <c r="C120" s="13"/>
      <c r="D120" s="13"/>
      <c r="E120" s="13"/>
      <c r="F120" s="13"/>
      <c r="G120" s="13"/>
      <c r="H120" s="13"/>
      <c r="I120" s="13"/>
      <c r="J120" s="215"/>
      <c r="K120" s="215"/>
      <c r="L120" s="13"/>
      <c r="M120" s="13"/>
      <c r="N120" s="215"/>
      <c r="O120" s="215"/>
      <c r="P120" s="215"/>
      <c r="Q120" s="215"/>
      <c r="R120" s="13"/>
      <c r="S120" s="13"/>
      <c r="T120" s="215"/>
      <c r="U120" s="215"/>
      <c r="V120" s="215"/>
      <c r="W120" s="215"/>
      <c r="X120" s="13"/>
      <c r="Y120" s="13"/>
      <c r="Z120" s="13"/>
      <c r="AA120" s="13"/>
    </row>
    <row r="121" spans="1:27">
      <c r="A121" s="13"/>
      <c r="B121" s="13"/>
      <c r="C121" s="13"/>
      <c r="D121" s="13"/>
      <c r="E121" s="13"/>
      <c r="F121" s="13"/>
      <c r="G121" s="13"/>
      <c r="H121" s="13"/>
      <c r="I121" s="13"/>
      <c r="J121" s="215"/>
      <c r="K121" s="215"/>
      <c r="L121" s="13"/>
      <c r="M121" s="13"/>
      <c r="N121" s="215"/>
      <c r="O121" s="215"/>
      <c r="P121" s="215"/>
      <c r="Q121" s="215"/>
      <c r="R121" s="13"/>
      <c r="S121" s="13"/>
      <c r="T121" s="215"/>
      <c r="U121" s="215"/>
      <c r="V121" s="215"/>
      <c r="W121" s="215"/>
      <c r="X121" s="13"/>
      <c r="Y121" s="13"/>
      <c r="Z121" s="13"/>
      <c r="AA121" s="13"/>
    </row>
    <row r="122" spans="1:27">
      <c r="A122" s="13"/>
      <c r="B122" s="13"/>
      <c r="C122" s="13"/>
      <c r="D122" s="13"/>
      <c r="E122" s="13"/>
      <c r="F122" s="13"/>
      <c r="G122" s="13"/>
      <c r="H122" s="13"/>
      <c r="I122" s="13"/>
      <c r="J122" s="215"/>
      <c r="K122" s="215"/>
      <c r="L122" s="13"/>
      <c r="M122" s="13"/>
      <c r="N122" s="215"/>
      <c r="O122" s="215"/>
      <c r="P122" s="215"/>
      <c r="Q122" s="215"/>
      <c r="R122" s="13"/>
      <c r="S122" s="13"/>
      <c r="T122" s="215"/>
      <c r="U122" s="215"/>
      <c r="V122" s="215"/>
      <c r="W122" s="215"/>
      <c r="X122" s="13"/>
      <c r="Y122" s="13"/>
      <c r="Z122" s="13"/>
      <c r="AA122" s="13"/>
    </row>
    <row r="123" spans="1:27">
      <c r="A123" s="13"/>
      <c r="B123" s="13"/>
      <c r="C123" s="13"/>
      <c r="D123" s="13"/>
      <c r="E123" s="13"/>
      <c r="F123" s="13"/>
      <c r="G123" s="13"/>
      <c r="H123" s="13"/>
      <c r="I123" s="13"/>
      <c r="J123" s="215"/>
      <c r="K123" s="215"/>
      <c r="L123" s="13"/>
      <c r="M123" s="13"/>
      <c r="N123" s="215"/>
      <c r="O123" s="215"/>
      <c r="P123" s="215"/>
      <c r="Q123" s="215"/>
      <c r="R123" s="13"/>
      <c r="S123" s="13"/>
      <c r="T123" s="215"/>
      <c r="U123" s="215"/>
      <c r="V123" s="215"/>
      <c r="W123" s="215"/>
      <c r="X123" s="13"/>
      <c r="Y123" s="13"/>
      <c r="Z123" s="13"/>
      <c r="AA123" s="13"/>
    </row>
    <row r="124" spans="1:27">
      <c r="A124" s="13"/>
      <c r="B124" s="13"/>
      <c r="C124" s="13"/>
      <c r="D124" s="13"/>
      <c r="E124" s="13"/>
      <c r="F124" s="13"/>
      <c r="G124" s="13"/>
      <c r="H124" s="13"/>
      <c r="I124" s="13"/>
      <c r="J124" s="215"/>
      <c r="K124" s="215"/>
      <c r="L124" s="13"/>
      <c r="M124" s="13"/>
      <c r="N124" s="215"/>
      <c r="O124" s="215"/>
      <c r="P124" s="215"/>
      <c r="Q124" s="215"/>
      <c r="R124" s="13"/>
      <c r="S124" s="13"/>
      <c r="T124" s="215"/>
      <c r="U124" s="215"/>
      <c r="V124" s="215"/>
      <c r="W124" s="215"/>
      <c r="X124" s="13"/>
      <c r="Y124" s="13"/>
      <c r="Z124" s="13"/>
      <c r="AA124" s="13"/>
    </row>
    <row r="125" spans="1:27">
      <c r="A125" s="13"/>
      <c r="B125" s="13"/>
      <c r="C125" s="13"/>
      <c r="D125" s="13"/>
      <c r="E125" s="13"/>
      <c r="F125" s="13"/>
      <c r="G125" s="13"/>
      <c r="H125" s="13"/>
      <c r="I125" s="13"/>
      <c r="J125" s="215"/>
      <c r="K125" s="215"/>
      <c r="L125" s="13"/>
      <c r="M125" s="13"/>
      <c r="N125" s="215"/>
      <c r="O125" s="215"/>
      <c r="P125" s="215"/>
      <c r="Q125" s="215"/>
      <c r="R125" s="13"/>
      <c r="S125" s="13"/>
      <c r="T125" s="215"/>
      <c r="U125" s="215"/>
      <c r="V125" s="215"/>
      <c r="W125" s="215"/>
      <c r="X125" s="13"/>
      <c r="Y125" s="13"/>
      <c r="Z125" s="13"/>
      <c r="AA125" s="13"/>
    </row>
    <row r="126" spans="1:27">
      <c r="A126" s="13"/>
      <c r="B126" s="13"/>
      <c r="C126" s="13"/>
      <c r="D126" s="13"/>
      <c r="E126" s="13"/>
      <c r="F126" s="13"/>
      <c r="G126" s="13"/>
      <c r="H126" s="13"/>
      <c r="I126" s="13"/>
      <c r="J126" s="215"/>
      <c r="K126" s="215"/>
      <c r="L126" s="13"/>
      <c r="M126" s="13"/>
      <c r="N126" s="215"/>
      <c r="O126" s="215"/>
      <c r="P126" s="215"/>
      <c r="Q126" s="215"/>
      <c r="R126" s="13"/>
      <c r="S126" s="13"/>
      <c r="T126" s="215"/>
      <c r="U126" s="215"/>
      <c r="V126" s="215"/>
      <c r="W126" s="215"/>
      <c r="X126" s="13"/>
      <c r="Y126" s="13"/>
      <c r="Z126" s="13"/>
      <c r="AA126" s="13"/>
    </row>
    <row r="127" spans="1:27">
      <c r="A127" s="13"/>
      <c r="B127" s="13"/>
      <c r="C127" s="13"/>
      <c r="D127" s="13"/>
      <c r="E127" s="13"/>
      <c r="F127" s="13"/>
      <c r="G127" s="13"/>
      <c r="H127" s="13"/>
      <c r="I127" s="13"/>
      <c r="J127" s="215"/>
      <c r="K127" s="215"/>
      <c r="L127" s="13"/>
      <c r="M127" s="13"/>
      <c r="N127" s="215"/>
      <c r="O127" s="215"/>
      <c r="P127" s="215"/>
      <c r="Q127" s="215"/>
      <c r="R127" s="13"/>
      <c r="S127" s="13"/>
      <c r="T127" s="215"/>
      <c r="U127" s="215"/>
      <c r="V127" s="215"/>
      <c r="W127" s="215"/>
      <c r="X127" s="13"/>
      <c r="Y127" s="13"/>
      <c r="Z127" s="13"/>
      <c r="AA127" s="13"/>
    </row>
    <row r="128" spans="1:27">
      <c r="A128" s="13"/>
      <c r="B128" s="13"/>
      <c r="C128" s="13"/>
      <c r="D128" s="13"/>
      <c r="E128" s="13"/>
      <c r="F128" s="13"/>
      <c r="G128" s="13"/>
      <c r="H128" s="13"/>
      <c r="I128" s="13"/>
      <c r="J128" s="215"/>
      <c r="K128" s="215"/>
      <c r="L128" s="13"/>
      <c r="M128" s="13"/>
      <c r="N128" s="215"/>
      <c r="O128" s="215"/>
      <c r="P128" s="215"/>
      <c r="Q128" s="215"/>
      <c r="R128" s="13"/>
      <c r="S128" s="13"/>
      <c r="T128" s="215"/>
      <c r="U128" s="215"/>
      <c r="V128" s="215"/>
      <c r="W128" s="215"/>
      <c r="X128" s="13"/>
      <c r="Y128" s="13"/>
      <c r="Z128" s="13"/>
      <c r="AA128" s="13"/>
    </row>
    <row r="129" spans="1:27">
      <c r="A129" s="13"/>
      <c r="B129" s="13"/>
      <c r="C129" s="13"/>
      <c r="D129" s="13"/>
      <c r="E129" s="13"/>
      <c r="F129" s="13"/>
      <c r="G129" s="13"/>
      <c r="H129" s="13"/>
      <c r="I129" s="13"/>
      <c r="J129" s="215"/>
      <c r="K129" s="215"/>
      <c r="L129" s="13"/>
      <c r="M129" s="13"/>
      <c r="N129" s="215"/>
      <c r="O129" s="215"/>
      <c r="P129" s="215"/>
      <c r="Q129" s="215"/>
      <c r="R129" s="13"/>
      <c r="S129" s="13"/>
      <c r="T129" s="215"/>
      <c r="U129" s="215"/>
      <c r="V129" s="215"/>
      <c r="W129" s="215"/>
      <c r="X129" s="13"/>
      <c r="Y129" s="13"/>
      <c r="Z129" s="13"/>
      <c r="AA129" s="13"/>
    </row>
    <row r="130" spans="1:27">
      <c r="A130" s="13"/>
      <c r="B130" s="13"/>
      <c r="C130" s="13"/>
      <c r="D130" s="13"/>
      <c r="E130" s="13"/>
      <c r="F130" s="13"/>
      <c r="G130" s="13"/>
      <c r="H130" s="13"/>
      <c r="I130" s="13"/>
      <c r="J130" s="215"/>
      <c r="K130" s="215"/>
      <c r="L130" s="13"/>
      <c r="M130" s="13"/>
      <c r="N130" s="215"/>
      <c r="O130" s="215"/>
      <c r="P130" s="215"/>
      <c r="Q130" s="215"/>
      <c r="R130" s="13"/>
      <c r="S130" s="13"/>
      <c r="T130" s="215"/>
      <c r="U130" s="215"/>
      <c r="V130" s="215"/>
      <c r="W130" s="215"/>
      <c r="X130" s="13"/>
      <c r="Y130" s="13"/>
      <c r="Z130" s="13"/>
      <c r="AA130" s="13"/>
    </row>
    <row r="131" spans="1:27">
      <c r="A131" s="13"/>
      <c r="B131" s="13"/>
      <c r="C131" s="13"/>
      <c r="D131" s="13"/>
      <c r="E131" s="13"/>
      <c r="F131" s="13"/>
      <c r="G131" s="13"/>
      <c r="H131" s="13"/>
      <c r="I131" s="13"/>
      <c r="J131" s="215"/>
      <c r="K131" s="215"/>
      <c r="L131" s="13"/>
      <c r="M131" s="13"/>
      <c r="N131" s="215"/>
      <c r="O131" s="215"/>
      <c r="P131" s="215"/>
      <c r="Q131" s="215"/>
      <c r="R131" s="13"/>
      <c r="S131" s="13"/>
      <c r="T131" s="215"/>
      <c r="U131" s="215"/>
      <c r="V131" s="215"/>
      <c r="W131" s="215"/>
      <c r="X131" s="13"/>
      <c r="Y131" s="13"/>
      <c r="Z131" s="13"/>
      <c r="AA131" s="13"/>
    </row>
    <row r="132" spans="1:27">
      <c r="A132" s="13"/>
      <c r="B132" s="13"/>
      <c r="C132" s="13"/>
      <c r="D132" s="13"/>
      <c r="E132" s="13"/>
      <c r="F132" s="13"/>
      <c r="G132" s="13"/>
      <c r="H132" s="13"/>
      <c r="I132" s="13"/>
      <c r="J132" s="215"/>
      <c r="K132" s="215"/>
      <c r="L132" s="13"/>
      <c r="M132" s="13"/>
      <c r="N132" s="215"/>
      <c r="O132" s="215"/>
      <c r="P132" s="215"/>
      <c r="Q132" s="215"/>
      <c r="R132" s="13"/>
      <c r="S132" s="13"/>
      <c r="T132" s="215"/>
      <c r="U132" s="215"/>
      <c r="V132" s="215"/>
      <c r="W132" s="215"/>
      <c r="X132" s="13"/>
      <c r="Y132" s="13"/>
      <c r="Z132" s="13"/>
      <c r="AA132" s="13"/>
    </row>
    <row r="133" spans="1:27">
      <c r="A133" s="13"/>
      <c r="B133" s="13"/>
      <c r="C133" s="13"/>
      <c r="D133" s="13"/>
      <c r="E133" s="13"/>
      <c r="F133" s="13"/>
      <c r="G133" s="13"/>
      <c r="H133" s="13"/>
      <c r="I133" s="13"/>
      <c r="J133" s="215"/>
      <c r="K133" s="215"/>
      <c r="L133" s="13"/>
      <c r="M133" s="13"/>
      <c r="N133" s="215"/>
      <c r="O133" s="215"/>
      <c r="P133" s="215"/>
      <c r="Q133" s="215"/>
      <c r="R133" s="13"/>
      <c r="S133" s="13"/>
      <c r="T133" s="215"/>
      <c r="U133" s="215"/>
      <c r="V133" s="215"/>
      <c r="W133" s="215"/>
      <c r="X133" s="13"/>
      <c r="Y133" s="13"/>
      <c r="Z133" s="13"/>
      <c r="AA133" s="13"/>
    </row>
    <row r="134" spans="1:27">
      <c r="A134" s="13"/>
      <c r="B134" s="13"/>
      <c r="C134" s="13"/>
      <c r="D134" s="13"/>
      <c r="E134" s="13"/>
      <c r="F134" s="13"/>
      <c r="G134" s="13"/>
      <c r="H134" s="13"/>
      <c r="I134" s="13"/>
      <c r="J134" s="215"/>
      <c r="K134" s="215"/>
      <c r="L134" s="13"/>
      <c r="M134" s="13"/>
      <c r="N134" s="215"/>
      <c r="O134" s="215"/>
      <c r="P134" s="215"/>
      <c r="Q134" s="215"/>
      <c r="R134" s="13"/>
      <c r="S134" s="13"/>
      <c r="T134" s="215"/>
      <c r="U134" s="215"/>
      <c r="V134" s="215"/>
      <c r="W134" s="215"/>
      <c r="X134" s="13"/>
      <c r="Y134" s="13"/>
      <c r="Z134" s="13"/>
      <c r="AA134" s="13"/>
    </row>
    <row r="135" spans="1:27">
      <c r="A135" s="13"/>
      <c r="B135" s="13"/>
      <c r="C135" s="13"/>
      <c r="D135" s="13"/>
      <c r="E135" s="13"/>
      <c r="F135" s="13"/>
      <c r="G135" s="13"/>
      <c r="H135" s="13"/>
      <c r="I135" s="13"/>
      <c r="J135" s="215"/>
      <c r="K135" s="215"/>
      <c r="L135" s="13"/>
      <c r="M135" s="13"/>
      <c r="N135" s="215"/>
      <c r="O135" s="215"/>
      <c r="P135" s="215"/>
      <c r="Q135" s="215"/>
      <c r="R135" s="13"/>
      <c r="S135" s="13"/>
      <c r="T135" s="215"/>
      <c r="U135" s="215"/>
      <c r="V135" s="215"/>
      <c r="W135" s="215"/>
      <c r="X135" s="13"/>
      <c r="Y135" s="13"/>
      <c r="Z135" s="13"/>
      <c r="AA135" s="13"/>
    </row>
    <row r="136" spans="1:27">
      <c r="A136" s="13"/>
      <c r="B136" s="13"/>
      <c r="C136" s="13"/>
      <c r="D136" s="13"/>
      <c r="E136" s="13"/>
      <c r="F136" s="13"/>
      <c r="G136" s="13"/>
      <c r="H136" s="13"/>
      <c r="I136" s="13"/>
      <c r="J136" s="215"/>
      <c r="K136" s="215"/>
      <c r="L136" s="13"/>
      <c r="M136" s="13"/>
      <c r="N136" s="215"/>
      <c r="O136" s="215"/>
      <c r="P136" s="215"/>
      <c r="Q136" s="215"/>
      <c r="R136" s="13"/>
      <c r="S136" s="13"/>
      <c r="T136" s="215"/>
      <c r="U136" s="215"/>
      <c r="V136" s="215"/>
      <c r="W136" s="215"/>
      <c r="X136" s="13"/>
      <c r="Y136" s="13"/>
      <c r="Z136" s="13"/>
      <c r="AA136" s="13"/>
    </row>
    <row r="137" spans="1:27">
      <c r="A137" s="13"/>
      <c r="B137" s="13"/>
      <c r="C137" s="13"/>
      <c r="D137" s="13"/>
      <c r="E137" s="13"/>
      <c r="F137" s="13"/>
      <c r="G137" s="13"/>
      <c r="H137" s="13"/>
      <c r="I137" s="13"/>
      <c r="J137" s="215"/>
      <c r="K137" s="215"/>
      <c r="L137" s="13"/>
      <c r="M137" s="13"/>
      <c r="N137" s="215"/>
      <c r="O137" s="215"/>
      <c r="P137" s="215"/>
      <c r="Q137" s="215"/>
      <c r="R137" s="13"/>
      <c r="S137" s="13"/>
      <c r="T137" s="215"/>
      <c r="U137" s="215"/>
      <c r="V137" s="215"/>
      <c r="W137" s="215"/>
      <c r="X137" s="13"/>
      <c r="Y137" s="13"/>
      <c r="Z137" s="13"/>
      <c r="AA137" s="13"/>
    </row>
    <row r="138" spans="1:27">
      <c r="A138" s="13"/>
      <c r="B138" s="13"/>
      <c r="C138" s="13"/>
      <c r="D138" s="13"/>
      <c r="E138" s="13"/>
      <c r="F138" s="13"/>
      <c r="G138" s="13"/>
      <c r="H138" s="13"/>
      <c r="I138" s="13"/>
      <c r="J138" s="215"/>
      <c r="K138" s="215"/>
      <c r="L138" s="13"/>
      <c r="M138" s="13"/>
      <c r="N138" s="215"/>
      <c r="O138" s="215"/>
      <c r="P138" s="215"/>
      <c r="Q138" s="215"/>
      <c r="R138" s="13"/>
      <c r="S138" s="13"/>
      <c r="T138" s="215"/>
      <c r="U138" s="215"/>
      <c r="V138" s="215"/>
      <c r="W138" s="215"/>
      <c r="X138" s="13"/>
      <c r="Y138" s="13"/>
      <c r="Z138" s="13"/>
      <c r="AA138" s="13"/>
    </row>
    <row r="139" spans="1:27">
      <c r="A139" s="13"/>
      <c r="B139" s="13"/>
      <c r="C139" s="13"/>
      <c r="D139" s="13"/>
      <c r="E139" s="13"/>
      <c r="F139" s="13"/>
      <c r="G139" s="13"/>
      <c r="H139" s="13"/>
      <c r="I139" s="13"/>
      <c r="J139" s="215"/>
      <c r="K139" s="215"/>
      <c r="L139" s="13"/>
      <c r="M139" s="13"/>
      <c r="N139" s="215"/>
      <c r="O139" s="215"/>
      <c r="P139" s="215"/>
      <c r="Q139" s="215"/>
      <c r="R139" s="13"/>
      <c r="S139" s="13"/>
      <c r="T139" s="215"/>
      <c r="U139" s="215"/>
      <c r="V139" s="215"/>
      <c r="W139" s="215"/>
      <c r="X139" s="13"/>
      <c r="Y139" s="13"/>
      <c r="Z139" s="13"/>
      <c r="AA139" s="13"/>
    </row>
    <row r="140" spans="1:27">
      <c r="A140" s="13"/>
      <c r="B140" s="13"/>
      <c r="C140" s="13"/>
      <c r="D140" s="13"/>
      <c r="E140" s="13"/>
      <c r="F140" s="13"/>
      <c r="G140" s="13"/>
      <c r="H140" s="13"/>
      <c r="I140" s="13"/>
      <c r="J140" s="215"/>
      <c r="K140" s="215"/>
      <c r="L140" s="13"/>
      <c r="M140" s="13"/>
      <c r="N140" s="215"/>
      <c r="O140" s="215"/>
      <c r="P140" s="215"/>
      <c r="Q140" s="215"/>
      <c r="R140" s="13"/>
      <c r="S140" s="13"/>
      <c r="T140" s="215"/>
      <c r="U140" s="215"/>
      <c r="V140" s="215"/>
      <c r="W140" s="215"/>
      <c r="X140" s="13"/>
      <c r="Y140" s="13"/>
      <c r="Z140" s="13"/>
      <c r="AA140" s="13"/>
    </row>
    <row r="141" spans="1:27">
      <c r="A141" s="13"/>
      <c r="B141" s="13"/>
      <c r="C141" s="13"/>
      <c r="D141" s="13"/>
      <c r="E141" s="13"/>
      <c r="F141" s="13"/>
      <c r="G141" s="13"/>
      <c r="H141" s="13"/>
      <c r="I141" s="13"/>
      <c r="J141" s="215"/>
      <c r="K141" s="215"/>
      <c r="L141" s="13"/>
      <c r="M141" s="13"/>
      <c r="N141" s="215"/>
      <c r="O141" s="215"/>
      <c r="P141" s="215"/>
      <c r="Q141" s="215"/>
      <c r="R141" s="13"/>
      <c r="S141" s="13"/>
      <c r="T141" s="215"/>
      <c r="U141" s="215"/>
      <c r="V141" s="215"/>
      <c r="W141" s="215"/>
      <c r="X141" s="13"/>
      <c r="Y141" s="13"/>
      <c r="Z141" s="13"/>
      <c r="AA141" s="13"/>
    </row>
    <row r="142" spans="1:27">
      <c r="A142" s="13"/>
      <c r="B142" s="13"/>
      <c r="C142" s="13"/>
      <c r="D142" s="13"/>
      <c r="E142" s="13"/>
      <c r="F142" s="13"/>
      <c r="G142" s="13"/>
      <c r="H142" s="13"/>
      <c r="I142" s="13"/>
      <c r="J142" s="215"/>
      <c r="K142" s="215"/>
      <c r="L142" s="13"/>
      <c r="M142" s="13"/>
      <c r="N142" s="215"/>
      <c r="O142" s="215"/>
      <c r="P142" s="215"/>
      <c r="Q142" s="215"/>
      <c r="R142" s="13"/>
      <c r="S142" s="13"/>
      <c r="T142" s="215"/>
      <c r="U142" s="215"/>
      <c r="V142" s="215"/>
      <c r="W142" s="215"/>
      <c r="X142" s="13"/>
      <c r="Y142" s="13"/>
      <c r="Z142" s="13"/>
      <c r="AA142" s="13"/>
    </row>
    <row r="143" spans="1:27">
      <c r="A143" s="13"/>
      <c r="B143" s="13"/>
      <c r="C143" s="13"/>
      <c r="D143" s="13"/>
      <c r="E143" s="13"/>
      <c r="F143" s="13"/>
      <c r="G143" s="13"/>
      <c r="H143" s="13"/>
      <c r="I143" s="13"/>
      <c r="J143" s="215"/>
      <c r="K143" s="215"/>
      <c r="L143" s="13"/>
      <c r="M143" s="13"/>
      <c r="N143" s="215"/>
      <c r="O143" s="215"/>
      <c r="P143" s="215"/>
      <c r="Q143" s="215"/>
      <c r="R143" s="13"/>
      <c r="S143" s="13"/>
      <c r="T143" s="215"/>
      <c r="U143" s="215"/>
      <c r="V143" s="215"/>
      <c r="W143" s="215"/>
      <c r="X143" s="13"/>
      <c r="Y143" s="13"/>
      <c r="Z143" s="13"/>
      <c r="AA143" s="13"/>
    </row>
    <row r="144" spans="1:27">
      <c r="A144" s="13"/>
      <c r="B144" s="13"/>
      <c r="C144" s="13"/>
      <c r="D144" s="13"/>
      <c r="E144" s="13"/>
      <c r="F144" s="13"/>
      <c r="G144" s="13"/>
      <c r="H144" s="13"/>
      <c r="I144" s="13"/>
      <c r="J144" s="215"/>
      <c r="K144" s="215"/>
      <c r="L144" s="13"/>
      <c r="M144" s="13"/>
      <c r="N144" s="215"/>
      <c r="O144" s="215"/>
      <c r="P144" s="215"/>
      <c r="Q144" s="215"/>
      <c r="R144" s="13"/>
      <c r="S144" s="13"/>
      <c r="T144" s="215"/>
      <c r="U144" s="215"/>
      <c r="V144" s="215"/>
      <c r="W144" s="215"/>
      <c r="X144" s="13"/>
      <c r="Y144" s="13"/>
      <c r="Z144" s="13"/>
      <c r="AA144" s="13"/>
    </row>
    <row r="145" spans="1:27">
      <c r="A145" s="13"/>
      <c r="B145" s="13"/>
      <c r="C145" s="13"/>
      <c r="D145" s="13"/>
      <c r="E145" s="13"/>
      <c r="F145" s="13"/>
      <c r="G145" s="13"/>
      <c r="H145" s="13"/>
      <c r="I145" s="13"/>
      <c r="J145" s="215"/>
      <c r="K145" s="215"/>
      <c r="L145" s="13"/>
      <c r="M145" s="13"/>
      <c r="N145" s="215"/>
      <c r="O145" s="215"/>
      <c r="P145" s="215"/>
      <c r="Q145" s="215"/>
      <c r="R145" s="13"/>
      <c r="S145" s="13"/>
      <c r="T145" s="215"/>
      <c r="U145" s="215"/>
      <c r="V145" s="215"/>
      <c r="W145" s="215"/>
      <c r="X145" s="13"/>
      <c r="Y145" s="13"/>
      <c r="Z145" s="13"/>
      <c r="AA145" s="13"/>
    </row>
    <row r="146" spans="1:27">
      <c r="A146" s="13"/>
      <c r="B146" s="13"/>
      <c r="C146" s="13"/>
      <c r="D146" s="13"/>
      <c r="E146" s="13"/>
      <c r="F146" s="13"/>
      <c r="G146" s="13"/>
      <c r="H146" s="13"/>
      <c r="I146" s="13"/>
      <c r="J146" s="215"/>
      <c r="K146" s="215"/>
      <c r="L146" s="13"/>
      <c r="M146" s="13"/>
      <c r="N146" s="215"/>
      <c r="O146" s="215"/>
      <c r="P146" s="215"/>
      <c r="Q146" s="215"/>
      <c r="R146" s="13"/>
      <c r="S146" s="13"/>
      <c r="T146" s="215"/>
      <c r="U146" s="215"/>
      <c r="V146" s="215"/>
      <c r="W146" s="215"/>
      <c r="X146" s="13"/>
      <c r="Y146" s="13"/>
      <c r="Z146" s="13"/>
      <c r="AA146" s="13"/>
    </row>
    <row r="147" spans="1:27">
      <c r="A147" s="13"/>
      <c r="B147" s="13"/>
      <c r="C147" s="13"/>
      <c r="D147" s="13"/>
      <c r="E147" s="13"/>
      <c r="F147" s="13"/>
      <c r="G147" s="13"/>
      <c r="H147" s="13"/>
      <c r="I147" s="13"/>
      <c r="J147" s="215"/>
      <c r="K147" s="215"/>
      <c r="L147" s="13"/>
      <c r="M147" s="13"/>
      <c r="N147" s="215"/>
      <c r="O147" s="215"/>
      <c r="P147" s="215"/>
      <c r="Q147" s="215"/>
      <c r="R147" s="13"/>
      <c r="S147" s="13"/>
      <c r="T147" s="215"/>
      <c r="U147" s="215"/>
      <c r="V147" s="215"/>
      <c r="W147" s="215"/>
      <c r="X147" s="13"/>
      <c r="Y147" s="13"/>
      <c r="Z147" s="13"/>
      <c r="AA147" s="13"/>
    </row>
    <row r="148" spans="1:27">
      <c r="A148" s="13"/>
      <c r="B148" s="13"/>
      <c r="C148" s="13"/>
      <c r="D148" s="13"/>
      <c r="E148" s="13"/>
      <c r="F148" s="13"/>
      <c r="G148" s="13"/>
      <c r="H148" s="13"/>
      <c r="I148" s="13"/>
      <c r="J148" s="215"/>
      <c r="K148" s="215"/>
      <c r="L148" s="13"/>
      <c r="M148" s="13"/>
      <c r="N148" s="215"/>
      <c r="O148" s="215"/>
      <c r="P148" s="215"/>
      <c r="Q148" s="215"/>
      <c r="R148" s="13"/>
      <c r="S148" s="13"/>
      <c r="T148" s="215"/>
      <c r="U148" s="215"/>
      <c r="V148" s="215"/>
      <c r="W148" s="215"/>
      <c r="X148" s="13"/>
      <c r="Y148" s="13"/>
      <c r="Z148" s="13"/>
      <c r="AA148" s="13"/>
    </row>
    <row r="149" spans="1:27">
      <c r="A149" s="13"/>
      <c r="B149" s="13"/>
      <c r="C149" s="13"/>
      <c r="D149" s="13"/>
      <c r="E149" s="13"/>
      <c r="F149" s="13"/>
      <c r="G149" s="13"/>
      <c r="H149" s="13"/>
      <c r="I149" s="13"/>
      <c r="J149" s="215"/>
      <c r="K149" s="215"/>
      <c r="L149" s="13"/>
      <c r="M149" s="13"/>
      <c r="N149" s="215"/>
      <c r="O149" s="215"/>
      <c r="P149" s="215"/>
      <c r="Q149" s="215"/>
      <c r="R149" s="13"/>
      <c r="S149" s="13"/>
      <c r="T149" s="215"/>
      <c r="U149" s="215"/>
      <c r="V149" s="215"/>
      <c r="W149" s="215"/>
      <c r="X149" s="13"/>
      <c r="Y149" s="13"/>
      <c r="Z149" s="13"/>
      <c r="AA149" s="13"/>
    </row>
    <row r="150" spans="1:27">
      <c r="A150" s="13"/>
      <c r="B150" s="13"/>
      <c r="C150" s="13"/>
      <c r="D150" s="13"/>
      <c r="E150" s="13"/>
      <c r="F150" s="13"/>
      <c r="G150" s="13"/>
      <c r="H150" s="13"/>
      <c r="I150" s="13"/>
      <c r="J150" s="215"/>
      <c r="K150" s="215"/>
      <c r="L150" s="13"/>
      <c r="M150" s="13"/>
      <c r="N150" s="215"/>
      <c r="O150" s="215"/>
      <c r="P150" s="215"/>
      <c r="Q150" s="215"/>
      <c r="R150" s="13"/>
      <c r="S150" s="13"/>
      <c r="T150" s="215"/>
      <c r="U150" s="215"/>
      <c r="V150" s="215"/>
      <c r="W150" s="215"/>
      <c r="X150" s="13"/>
      <c r="Y150" s="13"/>
      <c r="Z150" s="13"/>
      <c r="AA150" s="13"/>
    </row>
    <row r="151" spans="1:27">
      <c r="A151" s="13"/>
      <c r="B151" s="13"/>
      <c r="C151" s="13"/>
      <c r="D151" s="13"/>
      <c r="E151" s="13"/>
      <c r="F151" s="13"/>
      <c r="G151" s="13"/>
      <c r="H151" s="13"/>
      <c r="I151" s="13"/>
      <c r="J151" s="215"/>
      <c r="K151" s="215"/>
      <c r="L151" s="13"/>
      <c r="M151" s="13"/>
      <c r="N151" s="215"/>
      <c r="O151" s="215"/>
      <c r="P151" s="215"/>
      <c r="Q151" s="215"/>
      <c r="R151" s="13"/>
      <c r="S151" s="13"/>
      <c r="T151" s="215"/>
      <c r="U151" s="215"/>
      <c r="V151" s="215"/>
      <c r="W151" s="215"/>
      <c r="X151" s="13"/>
      <c r="Y151" s="13"/>
      <c r="Z151" s="13"/>
      <c r="AA151" s="13"/>
    </row>
    <row r="152" spans="1:27">
      <c r="A152" s="13"/>
      <c r="B152" s="13"/>
      <c r="C152" s="13"/>
      <c r="D152" s="13"/>
      <c r="E152" s="13"/>
      <c r="F152" s="13"/>
      <c r="G152" s="13"/>
      <c r="H152" s="13"/>
      <c r="I152" s="13"/>
      <c r="J152" s="215"/>
      <c r="K152" s="215"/>
      <c r="L152" s="13"/>
      <c r="M152" s="13"/>
      <c r="N152" s="215"/>
      <c r="O152" s="215"/>
      <c r="P152" s="215"/>
      <c r="Q152" s="215"/>
      <c r="R152" s="13"/>
      <c r="S152" s="13"/>
      <c r="T152" s="215"/>
      <c r="U152" s="215"/>
      <c r="V152" s="215"/>
      <c r="W152" s="215"/>
      <c r="X152" s="13"/>
      <c r="Y152" s="13"/>
      <c r="Z152" s="13"/>
      <c r="AA152" s="13"/>
    </row>
    <row r="153" spans="1:27">
      <c r="A153" s="13"/>
      <c r="B153" s="13"/>
      <c r="C153" s="13"/>
      <c r="D153" s="13"/>
      <c r="E153" s="13"/>
      <c r="F153" s="13"/>
      <c r="G153" s="13"/>
      <c r="H153" s="13"/>
      <c r="I153" s="13"/>
      <c r="J153" s="215"/>
      <c r="K153" s="215"/>
      <c r="L153" s="13"/>
      <c r="M153" s="13"/>
      <c r="N153" s="215"/>
      <c r="O153" s="215"/>
      <c r="P153" s="215"/>
      <c r="Q153" s="215"/>
      <c r="R153" s="13"/>
      <c r="S153" s="13"/>
      <c r="T153" s="215"/>
      <c r="U153" s="215"/>
      <c r="V153" s="215"/>
      <c r="W153" s="215"/>
      <c r="X153" s="13"/>
      <c r="Y153" s="13"/>
      <c r="Z153" s="13"/>
      <c r="AA153" s="13"/>
    </row>
    <row r="154" spans="1:27">
      <c r="A154" s="13"/>
      <c r="B154" s="13"/>
      <c r="C154" s="13"/>
      <c r="D154" s="13"/>
      <c r="E154" s="13"/>
      <c r="F154" s="13"/>
      <c r="G154" s="13"/>
      <c r="H154" s="13"/>
      <c r="I154" s="13"/>
      <c r="J154" s="215"/>
      <c r="K154" s="215"/>
      <c r="L154" s="13"/>
      <c r="M154" s="13"/>
      <c r="N154" s="215"/>
      <c r="O154" s="215"/>
      <c r="P154" s="215"/>
      <c r="Q154" s="215"/>
      <c r="R154" s="13"/>
      <c r="S154" s="13"/>
      <c r="T154" s="215"/>
      <c r="U154" s="215"/>
      <c r="V154" s="215"/>
      <c r="W154" s="215"/>
      <c r="X154" s="13"/>
      <c r="Y154" s="13"/>
      <c r="Z154" s="13"/>
      <c r="AA154" s="13"/>
    </row>
    <row r="155" spans="1:27">
      <c r="A155" s="13"/>
      <c r="B155" s="13"/>
      <c r="C155" s="13"/>
      <c r="D155" s="13"/>
      <c r="E155" s="13"/>
      <c r="F155" s="13"/>
      <c r="G155" s="13"/>
      <c r="H155" s="13"/>
      <c r="I155" s="13"/>
      <c r="J155" s="215"/>
      <c r="K155" s="215"/>
      <c r="L155" s="13"/>
      <c r="M155" s="13"/>
      <c r="N155" s="215"/>
      <c r="O155" s="215"/>
      <c r="P155" s="215"/>
      <c r="Q155" s="215"/>
      <c r="R155" s="13"/>
      <c r="S155" s="13"/>
      <c r="T155" s="215"/>
      <c r="U155" s="215"/>
      <c r="V155" s="215"/>
      <c r="W155" s="215"/>
      <c r="X155" s="13"/>
      <c r="Y155" s="13"/>
      <c r="Z155" s="13"/>
      <c r="AA155" s="13"/>
    </row>
    <row r="156" spans="1:27">
      <c r="A156" s="13"/>
      <c r="B156" s="13"/>
      <c r="C156" s="13"/>
      <c r="D156" s="13"/>
      <c r="E156" s="13"/>
      <c r="F156" s="13"/>
      <c r="G156" s="13"/>
      <c r="H156" s="13"/>
      <c r="I156" s="13"/>
      <c r="J156" s="215"/>
      <c r="K156" s="215"/>
      <c r="L156" s="13"/>
      <c r="M156" s="13"/>
      <c r="N156" s="215"/>
      <c r="O156" s="215"/>
      <c r="P156" s="215"/>
      <c r="Q156" s="215"/>
      <c r="R156" s="13"/>
      <c r="S156" s="13"/>
      <c r="T156" s="215"/>
      <c r="U156" s="215"/>
      <c r="V156" s="215"/>
      <c r="W156" s="215"/>
      <c r="X156" s="13"/>
      <c r="Y156" s="13"/>
      <c r="Z156" s="13"/>
      <c r="AA156" s="13"/>
    </row>
    <row r="157" spans="1:27">
      <c r="A157" s="13"/>
      <c r="B157" s="13"/>
      <c r="C157" s="13"/>
      <c r="D157" s="13"/>
      <c r="E157" s="13"/>
      <c r="F157" s="13"/>
      <c r="G157" s="13"/>
      <c r="H157" s="13"/>
      <c r="I157" s="13"/>
      <c r="J157" s="215"/>
      <c r="K157" s="215"/>
      <c r="L157" s="13"/>
      <c r="M157" s="13"/>
      <c r="N157" s="215"/>
      <c r="O157" s="215"/>
      <c r="P157" s="215"/>
      <c r="Q157" s="215"/>
      <c r="R157" s="13"/>
      <c r="S157" s="13"/>
      <c r="T157" s="215"/>
      <c r="U157" s="215"/>
      <c r="V157" s="215"/>
      <c r="W157" s="215"/>
      <c r="X157" s="13"/>
      <c r="Y157" s="13"/>
      <c r="Z157" s="13"/>
      <c r="AA157" s="13"/>
    </row>
    <row r="158" spans="1:27">
      <c r="A158" s="13"/>
      <c r="B158" s="13"/>
      <c r="C158" s="13"/>
      <c r="D158" s="13"/>
      <c r="E158" s="13"/>
      <c r="F158" s="13"/>
      <c r="G158" s="13"/>
      <c r="H158" s="13"/>
      <c r="I158" s="13"/>
      <c r="J158" s="215"/>
      <c r="K158" s="215"/>
      <c r="L158" s="13"/>
      <c r="M158" s="13"/>
      <c r="N158" s="215"/>
      <c r="O158" s="215"/>
      <c r="P158" s="215"/>
      <c r="Q158" s="215"/>
      <c r="R158" s="13"/>
      <c r="S158" s="13"/>
      <c r="T158" s="215"/>
      <c r="U158" s="215"/>
      <c r="V158" s="215"/>
      <c r="W158" s="215"/>
      <c r="X158" s="13"/>
      <c r="Y158" s="13"/>
      <c r="Z158" s="13"/>
      <c r="AA158" s="13"/>
    </row>
    <row r="159" spans="1:27">
      <c r="A159" s="13"/>
      <c r="B159" s="13"/>
      <c r="C159" s="13"/>
      <c r="D159" s="13"/>
      <c r="E159" s="13"/>
      <c r="F159" s="13"/>
      <c r="G159" s="13"/>
      <c r="H159" s="13"/>
      <c r="I159" s="13"/>
      <c r="J159" s="215"/>
      <c r="K159" s="215"/>
      <c r="L159" s="13"/>
      <c r="M159" s="13"/>
      <c r="N159" s="215"/>
      <c r="O159" s="215"/>
      <c r="P159" s="215"/>
      <c r="Q159" s="215"/>
      <c r="R159" s="13"/>
      <c r="S159" s="13"/>
      <c r="T159" s="215"/>
      <c r="U159" s="215"/>
      <c r="V159" s="215"/>
      <c r="W159" s="215"/>
      <c r="X159" s="13"/>
      <c r="Y159" s="13"/>
      <c r="Z159" s="13"/>
      <c r="AA159" s="13"/>
    </row>
    <row r="160" spans="1:27">
      <c r="A160" s="13"/>
      <c r="B160" s="13"/>
      <c r="C160" s="13"/>
      <c r="D160" s="13"/>
      <c r="E160" s="13"/>
      <c r="F160" s="13"/>
      <c r="G160" s="13"/>
      <c r="H160" s="13"/>
      <c r="I160" s="13"/>
      <c r="J160" s="215"/>
      <c r="K160" s="215"/>
      <c r="L160" s="13"/>
      <c r="M160" s="13"/>
      <c r="N160" s="215"/>
      <c r="O160" s="215"/>
      <c r="P160" s="215"/>
      <c r="Q160" s="215"/>
      <c r="R160" s="13"/>
      <c r="S160" s="13"/>
      <c r="T160" s="215"/>
      <c r="U160" s="215"/>
      <c r="V160" s="215"/>
      <c r="W160" s="215"/>
      <c r="X160" s="13"/>
      <c r="Y160" s="13"/>
      <c r="Z160" s="13"/>
      <c r="AA160" s="13"/>
    </row>
    <row r="161" spans="1:27">
      <c r="A161" s="13"/>
      <c r="B161" s="13"/>
      <c r="C161" s="13"/>
      <c r="D161" s="13"/>
      <c r="E161" s="13"/>
      <c r="F161" s="13"/>
      <c r="G161" s="13"/>
      <c r="H161" s="13"/>
      <c r="I161" s="13"/>
      <c r="J161" s="215"/>
      <c r="K161" s="215"/>
      <c r="L161" s="13"/>
      <c r="M161" s="13"/>
      <c r="N161" s="215"/>
      <c r="O161" s="215"/>
      <c r="P161" s="215"/>
      <c r="Q161" s="215"/>
      <c r="R161" s="13"/>
      <c r="S161" s="13"/>
      <c r="T161" s="215"/>
      <c r="U161" s="215"/>
      <c r="V161" s="215"/>
      <c r="W161" s="215"/>
      <c r="X161" s="13"/>
      <c r="Y161" s="13"/>
      <c r="Z161" s="13"/>
      <c r="AA161" s="13"/>
    </row>
    <row r="162" spans="1:27">
      <c r="A162" s="13"/>
      <c r="B162" s="13"/>
      <c r="C162" s="13"/>
      <c r="D162" s="13"/>
      <c r="E162" s="13"/>
      <c r="F162" s="13"/>
      <c r="G162" s="13"/>
      <c r="H162" s="13"/>
      <c r="I162" s="13"/>
      <c r="J162" s="215"/>
      <c r="K162" s="215"/>
      <c r="L162" s="13"/>
      <c r="M162" s="13"/>
      <c r="N162" s="215"/>
      <c r="O162" s="215"/>
      <c r="P162" s="215"/>
      <c r="Q162" s="215"/>
      <c r="R162" s="13"/>
      <c r="S162" s="13"/>
      <c r="T162" s="215"/>
      <c r="U162" s="215"/>
      <c r="V162" s="215"/>
      <c r="W162" s="215"/>
      <c r="X162" s="13"/>
      <c r="Y162" s="13"/>
      <c r="Z162" s="13"/>
      <c r="AA162" s="13"/>
    </row>
    <row r="163" spans="1:27">
      <c r="A163" s="13"/>
      <c r="B163" s="13"/>
      <c r="C163" s="13"/>
      <c r="D163" s="13"/>
      <c r="E163" s="13"/>
      <c r="F163" s="13"/>
      <c r="G163" s="13"/>
      <c r="H163" s="13"/>
      <c r="I163" s="13"/>
      <c r="J163" s="215"/>
      <c r="K163" s="215"/>
      <c r="L163" s="13"/>
      <c r="M163" s="13"/>
      <c r="N163" s="215"/>
      <c r="O163" s="215"/>
      <c r="P163" s="215"/>
      <c r="Q163" s="215"/>
      <c r="R163" s="13"/>
      <c r="S163" s="13"/>
      <c r="T163" s="215"/>
      <c r="U163" s="215"/>
      <c r="V163" s="215"/>
      <c r="W163" s="215"/>
      <c r="X163" s="13"/>
      <c r="Y163" s="13"/>
      <c r="Z163" s="13"/>
      <c r="AA163" s="13"/>
    </row>
    <row r="164" spans="1:27">
      <c r="A164" s="13"/>
      <c r="B164" s="13"/>
      <c r="C164" s="13"/>
      <c r="D164" s="13"/>
      <c r="E164" s="13"/>
      <c r="F164" s="13"/>
      <c r="G164" s="13"/>
      <c r="H164" s="13"/>
      <c r="I164" s="13"/>
      <c r="J164" s="215"/>
      <c r="K164" s="215"/>
      <c r="L164" s="13"/>
      <c r="M164" s="13"/>
      <c r="N164" s="215"/>
      <c r="O164" s="215"/>
      <c r="P164" s="215"/>
      <c r="Q164" s="215"/>
      <c r="R164" s="13"/>
      <c r="S164" s="13"/>
      <c r="T164" s="215"/>
      <c r="U164" s="215"/>
      <c r="V164" s="215"/>
      <c r="W164" s="215"/>
      <c r="X164" s="13"/>
      <c r="Y164" s="13"/>
      <c r="Z164" s="13"/>
      <c r="AA164" s="13"/>
    </row>
    <row r="165" spans="1:27">
      <c r="A165" s="13"/>
      <c r="B165" s="13"/>
      <c r="C165" s="13"/>
      <c r="D165" s="13"/>
      <c r="E165" s="13"/>
      <c r="F165" s="13"/>
      <c r="G165" s="13"/>
      <c r="H165" s="13"/>
      <c r="I165" s="13"/>
      <c r="J165" s="215"/>
      <c r="K165" s="215"/>
      <c r="L165" s="13"/>
      <c r="M165" s="13"/>
      <c r="N165" s="215"/>
      <c r="O165" s="215"/>
      <c r="P165" s="215"/>
      <c r="Q165" s="215"/>
      <c r="R165" s="13"/>
      <c r="S165" s="13"/>
      <c r="T165" s="215"/>
      <c r="U165" s="215"/>
      <c r="V165" s="215"/>
      <c r="W165" s="215"/>
      <c r="X165" s="13"/>
      <c r="Y165" s="13"/>
      <c r="Z165" s="13"/>
      <c r="AA165" s="13"/>
    </row>
    <row r="166" spans="1:27">
      <c r="A166" s="13"/>
      <c r="B166" s="13"/>
      <c r="C166" s="13"/>
      <c r="D166" s="13"/>
      <c r="E166" s="13"/>
      <c r="F166" s="13"/>
      <c r="G166" s="13"/>
      <c r="H166" s="13"/>
      <c r="I166" s="13"/>
      <c r="J166" s="215"/>
      <c r="K166" s="215"/>
      <c r="L166" s="13"/>
      <c r="M166" s="13"/>
      <c r="N166" s="215"/>
      <c r="O166" s="215"/>
      <c r="P166" s="215"/>
      <c r="Q166" s="215"/>
      <c r="R166" s="13"/>
      <c r="S166" s="13"/>
      <c r="T166" s="215"/>
      <c r="U166" s="215"/>
      <c r="V166" s="215"/>
      <c r="W166" s="215"/>
      <c r="X166" s="13"/>
      <c r="Y166" s="13"/>
      <c r="Z166" s="13"/>
      <c r="AA166" s="13"/>
    </row>
    <row r="167" spans="1:27">
      <c r="A167" s="13"/>
      <c r="B167" s="13"/>
      <c r="C167" s="13"/>
      <c r="D167" s="13"/>
      <c r="E167" s="13"/>
      <c r="F167" s="13"/>
      <c r="G167" s="13"/>
      <c r="H167" s="13"/>
      <c r="I167" s="13"/>
      <c r="J167" s="215"/>
      <c r="K167" s="215"/>
      <c r="L167" s="13"/>
      <c r="M167" s="13"/>
      <c r="N167" s="215"/>
      <c r="O167" s="215"/>
      <c r="P167" s="215"/>
      <c r="Q167" s="215"/>
      <c r="R167" s="13"/>
      <c r="S167" s="13"/>
      <c r="T167" s="215"/>
      <c r="U167" s="215"/>
      <c r="V167" s="215"/>
      <c r="W167" s="215"/>
      <c r="X167" s="13"/>
      <c r="Y167" s="13"/>
      <c r="Z167" s="13"/>
      <c r="AA167" s="13"/>
    </row>
    <row r="168" spans="1:27">
      <c r="A168" s="13"/>
      <c r="B168" s="13"/>
      <c r="C168" s="13"/>
      <c r="D168" s="13"/>
      <c r="E168" s="13"/>
      <c r="F168" s="13"/>
      <c r="G168" s="13"/>
      <c r="H168" s="13"/>
      <c r="I168" s="13"/>
      <c r="J168" s="215"/>
      <c r="K168" s="215"/>
      <c r="L168" s="13"/>
      <c r="M168" s="13"/>
      <c r="N168" s="215"/>
      <c r="O168" s="215"/>
      <c r="P168" s="215"/>
      <c r="Q168" s="215"/>
      <c r="R168" s="13"/>
      <c r="S168" s="13"/>
      <c r="T168" s="215"/>
      <c r="U168" s="215"/>
      <c r="V168" s="215"/>
      <c r="W168" s="215"/>
      <c r="X168" s="13"/>
      <c r="Y168" s="13"/>
      <c r="Z168" s="13"/>
      <c r="AA168" s="13"/>
    </row>
    <row r="169" spans="1:27">
      <c r="A169" s="13"/>
      <c r="B169" s="13"/>
      <c r="C169" s="13"/>
      <c r="D169" s="13"/>
      <c r="E169" s="13"/>
      <c r="F169" s="13"/>
      <c r="G169" s="13"/>
      <c r="H169" s="13"/>
      <c r="I169" s="13"/>
      <c r="J169" s="215"/>
      <c r="K169" s="215"/>
      <c r="L169" s="13"/>
      <c r="M169" s="13"/>
      <c r="N169" s="215"/>
      <c r="O169" s="215"/>
      <c r="P169" s="215"/>
      <c r="Q169" s="215"/>
      <c r="R169" s="13"/>
      <c r="S169" s="13"/>
      <c r="T169" s="215"/>
      <c r="U169" s="215"/>
      <c r="V169" s="215"/>
      <c r="W169" s="215"/>
      <c r="X169" s="13"/>
      <c r="Y169" s="13"/>
      <c r="Z169" s="13"/>
      <c r="AA169" s="13"/>
    </row>
    <row r="170" spans="1:27">
      <c r="A170" s="13"/>
      <c r="B170" s="13"/>
      <c r="C170" s="13"/>
      <c r="D170" s="13"/>
      <c r="E170" s="13"/>
      <c r="F170" s="13"/>
      <c r="G170" s="13"/>
      <c r="H170" s="13"/>
      <c r="I170" s="13"/>
      <c r="J170" s="215"/>
      <c r="K170" s="215"/>
      <c r="L170" s="13"/>
      <c r="M170" s="13"/>
      <c r="N170" s="215"/>
      <c r="O170" s="215"/>
      <c r="P170" s="215"/>
      <c r="Q170" s="215"/>
      <c r="R170" s="13"/>
      <c r="S170" s="13"/>
      <c r="T170" s="215"/>
      <c r="U170" s="215"/>
      <c r="V170" s="215"/>
      <c r="W170" s="215"/>
      <c r="X170" s="13"/>
      <c r="Y170" s="13"/>
      <c r="Z170" s="13"/>
      <c r="AA170" s="13"/>
    </row>
    <row r="171" spans="1:27">
      <c r="A171" s="13"/>
      <c r="B171" s="13"/>
      <c r="C171" s="13"/>
      <c r="D171" s="13"/>
      <c r="E171" s="13"/>
      <c r="F171" s="13"/>
      <c r="G171" s="13"/>
      <c r="H171" s="13"/>
      <c r="I171" s="13"/>
      <c r="J171" s="215"/>
      <c r="K171" s="215"/>
      <c r="L171" s="13"/>
      <c r="M171" s="13"/>
      <c r="N171" s="215"/>
      <c r="O171" s="215"/>
      <c r="P171" s="215"/>
      <c r="Q171" s="215"/>
      <c r="R171" s="13"/>
      <c r="S171" s="13"/>
      <c r="T171" s="215"/>
      <c r="U171" s="215"/>
      <c r="V171" s="215"/>
      <c r="W171" s="215"/>
      <c r="X171" s="13"/>
      <c r="Y171" s="13"/>
      <c r="Z171" s="13"/>
      <c r="AA171" s="13"/>
    </row>
    <row r="172" spans="1:27">
      <c r="A172" s="13"/>
      <c r="B172" s="13"/>
      <c r="C172" s="13"/>
      <c r="D172" s="13"/>
      <c r="E172" s="13"/>
      <c r="F172" s="13"/>
      <c r="G172" s="13"/>
      <c r="H172" s="13"/>
      <c r="I172" s="13"/>
      <c r="J172" s="215"/>
      <c r="K172" s="215"/>
      <c r="L172" s="13"/>
      <c r="M172" s="13"/>
      <c r="N172" s="215"/>
      <c r="O172" s="215"/>
      <c r="P172" s="215"/>
      <c r="Q172" s="215"/>
      <c r="R172" s="13"/>
      <c r="S172" s="13"/>
      <c r="T172" s="215"/>
      <c r="U172" s="215"/>
      <c r="V172" s="215"/>
      <c r="W172" s="215"/>
      <c r="X172" s="13"/>
      <c r="Y172" s="13"/>
      <c r="Z172" s="13"/>
      <c r="AA172" s="13"/>
    </row>
    <row r="173" spans="1:27">
      <c r="A173" s="13"/>
      <c r="B173" s="13"/>
      <c r="C173" s="13"/>
      <c r="D173" s="13"/>
      <c r="E173" s="13"/>
      <c r="F173" s="13"/>
      <c r="G173" s="13"/>
      <c r="H173" s="13"/>
      <c r="I173" s="13"/>
      <c r="J173" s="215"/>
      <c r="K173" s="215"/>
      <c r="L173" s="13"/>
      <c r="M173" s="13"/>
      <c r="N173" s="215"/>
      <c r="O173" s="215"/>
      <c r="P173" s="215"/>
      <c r="Q173" s="215"/>
      <c r="R173" s="13"/>
      <c r="S173" s="13"/>
      <c r="T173" s="215"/>
      <c r="U173" s="215"/>
      <c r="V173" s="215"/>
      <c r="W173" s="215"/>
      <c r="X173" s="13"/>
      <c r="Y173" s="13"/>
      <c r="Z173" s="13"/>
      <c r="AA173" s="13"/>
    </row>
    <row r="174" spans="1:27">
      <c r="A174" s="13"/>
      <c r="B174" s="13"/>
      <c r="C174" s="13"/>
      <c r="D174" s="13"/>
      <c r="E174" s="13"/>
      <c r="F174" s="13"/>
      <c r="G174" s="13"/>
      <c r="H174" s="13"/>
      <c r="I174" s="13"/>
      <c r="J174" s="215"/>
      <c r="K174" s="215"/>
      <c r="L174" s="13"/>
      <c r="M174" s="13"/>
      <c r="N174" s="215"/>
      <c r="O174" s="215"/>
      <c r="P174" s="215"/>
      <c r="Q174" s="215"/>
      <c r="R174" s="13"/>
      <c r="S174" s="13"/>
      <c r="T174" s="215"/>
      <c r="U174" s="215"/>
      <c r="V174" s="215"/>
      <c r="W174" s="215"/>
      <c r="X174" s="13"/>
      <c r="Y174" s="13"/>
      <c r="Z174" s="13"/>
      <c r="AA174" s="13"/>
    </row>
    <row r="175" spans="1:27">
      <c r="A175" s="13"/>
      <c r="B175" s="13"/>
      <c r="C175" s="13"/>
      <c r="D175" s="13"/>
      <c r="E175" s="13"/>
      <c r="F175" s="13"/>
      <c r="G175" s="13"/>
      <c r="H175" s="13"/>
      <c r="I175" s="13"/>
      <c r="J175" s="215"/>
      <c r="K175" s="215"/>
      <c r="L175" s="13"/>
      <c r="M175" s="13"/>
      <c r="N175" s="215"/>
      <c r="O175" s="215"/>
      <c r="P175" s="215"/>
      <c r="Q175" s="215"/>
      <c r="R175" s="13"/>
      <c r="S175" s="13"/>
      <c r="T175" s="215"/>
      <c r="U175" s="215"/>
      <c r="V175" s="215"/>
      <c r="W175" s="215"/>
      <c r="X175" s="13"/>
      <c r="Y175" s="13"/>
      <c r="Z175" s="13"/>
      <c r="AA175" s="13"/>
    </row>
    <row r="176" spans="1:27">
      <c r="A176" s="13"/>
      <c r="B176" s="13"/>
      <c r="C176" s="13"/>
      <c r="D176" s="13"/>
      <c r="E176" s="13"/>
      <c r="F176" s="13"/>
      <c r="G176" s="13"/>
      <c r="H176" s="13"/>
      <c r="I176" s="13"/>
      <c r="J176" s="215"/>
      <c r="K176" s="215"/>
      <c r="L176" s="13"/>
      <c r="M176" s="13"/>
      <c r="N176" s="215"/>
      <c r="O176" s="215"/>
      <c r="P176" s="215"/>
      <c r="Q176" s="215"/>
      <c r="R176" s="13"/>
      <c r="S176" s="13"/>
      <c r="T176" s="215"/>
      <c r="U176" s="215"/>
      <c r="V176" s="215"/>
      <c r="W176" s="215"/>
      <c r="X176" s="13"/>
      <c r="Y176" s="13"/>
      <c r="Z176" s="13"/>
      <c r="AA176" s="13"/>
    </row>
    <row r="177" spans="1:27">
      <c r="A177" s="13"/>
      <c r="B177" s="13"/>
      <c r="C177" s="13"/>
      <c r="D177" s="13"/>
      <c r="E177" s="13"/>
      <c r="F177" s="13"/>
      <c r="G177" s="13"/>
      <c r="H177" s="13"/>
      <c r="I177" s="13"/>
      <c r="J177" s="215"/>
      <c r="K177" s="215"/>
      <c r="L177" s="13"/>
      <c r="M177" s="13"/>
      <c r="N177" s="215"/>
      <c r="O177" s="215"/>
      <c r="P177" s="215"/>
      <c r="Q177" s="215"/>
      <c r="R177" s="13"/>
      <c r="S177" s="13"/>
      <c r="T177" s="215"/>
      <c r="U177" s="215"/>
      <c r="V177" s="215"/>
      <c r="W177" s="215"/>
      <c r="X177" s="13"/>
      <c r="Y177" s="13"/>
      <c r="Z177" s="13"/>
      <c r="AA177" s="13"/>
    </row>
    <row r="178" spans="1:27">
      <c r="A178" s="13"/>
      <c r="B178" s="13"/>
      <c r="C178" s="13"/>
      <c r="D178" s="13"/>
      <c r="E178" s="13"/>
      <c r="F178" s="13"/>
      <c r="G178" s="13"/>
      <c r="H178" s="13"/>
      <c r="I178" s="13"/>
      <c r="J178" s="215"/>
      <c r="K178" s="215"/>
      <c r="L178" s="13"/>
      <c r="M178" s="13"/>
      <c r="N178" s="215"/>
      <c r="O178" s="215"/>
      <c r="P178" s="215"/>
      <c r="Q178" s="215"/>
      <c r="R178" s="13"/>
      <c r="S178" s="13"/>
      <c r="T178" s="215"/>
      <c r="U178" s="215"/>
      <c r="V178" s="215"/>
      <c r="W178" s="215"/>
      <c r="X178" s="13"/>
      <c r="Y178" s="13"/>
      <c r="Z178" s="13"/>
      <c r="AA178" s="13"/>
    </row>
    <row r="179" spans="1:27">
      <c r="A179" s="13"/>
      <c r="B179" s="13"/>
      <c r="C179" s="13"/>
      <c r="D179" s="13"/>
      <c r="E179" s="13"/>
      <c r="F179" s="13"/>
      <c r="G179" s="13"/>
      <c r="H179" s="13"/>
      <c r="I179" s="13"/>
      <c r="J179" s="215"/>
      <c r="K179" s="215"/>
      <c r="L179" s="13"/>
      <c r="M179" s="13"/>
      <c r="N179" s="215"/>
      <c r="O179" s="215"/>
      <c r="P179" s="215"/>
      <c r="Q179" s="215"/>
      <c r="R179" s="13"/>
      <c r="S179" s="13"/>
      <c r="T179" s="215"/>
      <c r="U179" s="215"/>
      <c r="V179" s="215"/>
      <c r="W179" s="215"/>
      <c r="X179" s="13"/>
      <c r="Y179" s="13"/>
      <c r="Z179" s="13"/>
      <c r="AA179" s="13"/>
    </row>
    <row r="180" spans="1:27">
      <c r="A180" s="13"/>
      <c r="B180" s="13"/>
      <c r="C180" s="13"/>
      <c r="D180" s="13"/>
      <c r="E180" s="13"/>
      <c r="F180" s="13"/>
      <c r="G180" s="13"/>
      <c r="H180" s="13"/>
      <c r="I180" s="13"/>
      <c r="J180" s="215"/>
      <c r="K180" s="215"/>
      <c r="L180" s="13"/>
      <c r="M180" s="13"/>
      <c r="N180" s="215"/>
      <c r="O180" s="215"/>
      <c r="P180" s="215"/>
      <c r="Q180" s="215"/>
      <c r="R180" s="13"/>
      <c r="S180" s="13"/>
      <c r="T180" s="215"/>
      <c r="U180" s="215"/>
      <c r="V180" s="215"/>
      <c r="W180" s="215"/>
      <c r="X180" s="13"/>
      <c r="Y180" s="13"/>
      <c r="Z180" s="13"/>
      <c r="AA180" s="13"/>
    </row>
    <row r="181" spans="1:27">
      <c r="A181" s="13"/>
      <c r="B181" s="13"/>
      <c r="C181" s="13"/>
      <c r="D181" s="13"/>
      <c r="E181" s="13"/>
      <c r="F181" s="13"/>
      <c r="G181" s="13"/>
      <c r="H181" s="13"/>
      <c r="I181" s="13"/>
      <c r="J181" s="215"/>
      <c r="K181" s="215"/>
      <c r="L181" s="13"/>
      <c r="M181" s="13"/>
      <c r="N181" s="215"/>
      <c r="O181" s="215"/>
      <c r="P181" s="215"/>
      <c r="Q181" s="215"/>
      <c r="R181" s="13"/>
      <c r="S181" s="13"/>
      <c r="T181" s="215"/>
      <c r="U181" s="215"/>
      <c r="V181" s="215"/>
      <c r="W181" s="215"/>
      <c r="X181" s="13"/>
      <c r="Y181" s="13"/>
      <c r="Z181" s="13"/>
      <c r="AA181" s="13"/>
    </row>
    <row r="182" spans="1:27">
      <c r="A182" s="13"/>
      <c r="B182" s="13"/>
      <c r="C182" s="13"/>
      <c r="D182" s="13"/>
      <c r="E182" s="13"/>
      <c r="F182" s="13"/>
      <c r="G182" s="13"/>
      <c r="H182" s="13"/>
      <c r="I182" s="13"/>
      <c r="J182" s="215"/>
      <c r="K182" s="215"/>
      <c r="L182" s="13"/>
      <c r="M182" s="13"/>
      <c r="N182" s="215"/>
      <c r="O182" s="215"/>
      <c r="P182" s="215"/>
      <c r="Q182" s="215"/>
      <c r="R182" s="13"/>
      <c r="S182" s="13"/>
      <c r="T182" s="215"/>
      <c r="U182" s="215"/>
      <c r="V182" s="215"/>
      <c r="W182" s="215"/>
      <c r="X182" s="13"/>
      <c r="Y182" s="13"/>
      <c r="Z182" s="13"/>
      <c r="AA182" s="13"/>
    </row>
    <row r="183" spans="1:27">
      <c r="A183" s="13"/>
      <c r="B183" s="13"/>
      <c r="C183" s="13"/>
      <c r="D183" s="13"/>
      <c r="E183" s="13"/>
      <c r="F183" s="13"/>
      <c r="G183" s="13"/>
      <c r="H183" s="13"/>
      <c r="I183" s="13"/>
      <c r="J183" s="215"/>
      <c r="K183" s="215"/>
      <c r="L183" s="13"/>
      <c r="M183" s="13"/>
      <c r="N183" s="215"/>
      <c r="O183" s="215"/>
      <c r="P183" s="215"/>
      <c r="Q183" s="215"/>
      <c r="R183" s="13"/>
      <c r="S183" s="13"/>
      <c r="T183" s="215"/>
      <c r="U183" s="215"/>
      <c r="V183" s="215"/>
      <c r="W183" s="215"/>
      <c r="X183" s="13"/>
      <c r="Y183" s="13"/>
      <c r="Z183" s="13"/>
      <c r="AA183" s="13"/>
    </row>
    <row r="184" spans="1:27">
      <c r="A184" s="13"/>
      <c r="B184" s="13"/>
      <c r="C184" s="13"/>
      <c r="D184" s="13"/>
      <c r="E184" s="13"/>
      <c r="F184" s="13"/>
      <c r="G184" s="13"/>
      <c r="H184" s="13"/>
      <c r="I184" s="13"/>
      <c r="J184" s="215"/>
      <c r="K184" s="215"/>
      <c r="L184" s="13"/>
      <c r="M184" s="13"/>
      <c r="N184" s="215"/>
      <c r="O184" s="215"/>
      <c r="P184" s="215"/>
      <c r="Q184" s="215"/>
      <c r="R184" s="13"/>
      <c r="S184" s="13"/>
      <c r="T184" s="215"/>
      <c r="U184" s="215"/>
      <c r="V184" s="215"/>
      <c r="W184" s="215"/>
      <c r="X184" s="13"/>
      <c r="Y184" s="13"/>
      <c r="Z184" s="13"/>
      <c r="AA184" s="13"/>
    </row>
    <row r="185" spans="1:27">
      <c r="A185" s="13"/>
      <c r="B185" s="13"/>
      <c r="C185" s="13"/>
      <c r="D185" s="13"/>
      <c r="E185" s="13"/>
      <c r="F185" s="13"/>
      <c r="G185" s="13"/>
      <c r="H185" s="13"/>
      <c r="I185" s="13"/>
      <c r="J185" s="215"/>
      <c r="K185" s="215"/>
      <c r="L185" s="13"/>
      <c r="M185" s="13"/>
      <c r="N185" s="215"/>
      <c r="O185" s="215"/>
      <c r="P185" s="215"/>
      <c r="Q185" s="215"/>
      <c r="R185" s="13"/>
      <c r="S185" s="13"/>
      <c r="T185" s="215"/>
      <c r="U185" s="215"/>
      <c r="V185" s="215"/>
      <c r="W185" s="215"/>
      <c r="X185" s="13"/>
      <c r="Y185" s="13"/>
      <c r="Z185" s="13"/>
      <c r="AA185" s="13"/>
    </row>
    <row r="186" spans="1:27">
      <c r="A186" s="13"/>
      <c r="B186" s="13"/>
      <c r="C186" s="13"/>
      <c r="D186" s="13"/>
      <c r="E186" s="13"/>
      <c r="F186" s="13"/>
      <c r="G186" s="13"/>
      <c r="H186" s="13"/>
      <c r="I186" s="13"/>
      <c r="J186" s="215"/>
      <c r="K186" s="215"/>
      <c r="L186" s="13"/>
      <c r="M186" s="13"/>
      <c r="N186" s="215"/>
      <c r="O186" s="215"/>
      <c r="P186" s="215"/>
      <c r="Q186" s="215"/>
      <c r="R186" s="13"/>
      <c r="S186" s="13"/>
      <c r="T186" s="215"/>
      <c r="U186" s="215"/>
      <c r="V186" s="215"/>
      <c r="W186" s="215"/>
      <c r="X186" s="13"/>
      <c r="Y186" s="13"/>
      <c r="Z186" s="13"/>
      <c r="AA186" s="13"/>
    </row>
    <row r="187" spans="1:27">
      <c r="A187" s="13"/>
      <c r="B187" s="13"/>
      <c r="C187" s="13"/>
      <c r="D187" s="13"/>
      <c r="E187" s="13"/>
      <c r="F187" s="13"/>
      <c r="G187" s="13"/>
      <c r="H187" s="13"/>
      <c r="I187" s="13"/>
      <c r="J187" s="215"/>
      <c r="K187" s="215"/>
      <c r="L187" s="13"/>
      <c r="M187" s="13"/>
      <c r="N187" s="215"/>
      <c r="O187" s="215"/>
      <c r="P187" s="215"/>
      <c r="Q187" s="215"/>
      <c r="R187" s="13"/>
      <c r="S187" s="13"/>
      <c r="T187" s="215"/>
      <c r="U187" s="215"/>
      <c r="V187" s="215"/>
      <c r="W187" s="215"/>
      <c r="X187" s="13"/>
      <c r="Y187" s="13"/>
      <c r="Z187" s="13"/>
      <c r="AA187" s="13"/>
    </row>
    <row r="188" spans="1:27">
      <c r="A188" s="13"/>
      <c r="B188" s="13"/>
      <c r="C188" s="13"/>
      <c r="D188" s="13"/>
      <c r="E188" s="13"/>
      <c r="F188" s="13"/>
      <c r="G188" s="13"/>
      <c r="H188" s="13"/>
      <c r="I188" s="13"/>
      <c r="J188" s="215"/>
      <c r="K188" s="215"/>
      <c r="L188" s="13"/>
      <c r="M188" s="13"/>
      <c r="N188" s="215"/>
      <c r="O188" s="215"/>
      <c r="P188" s="215"/>
      <c r="Q188" s="215"/>
      <c r="R188" s="13"/>
      <c r="S188" s="13"/>
      <c r="T188" s="215"/>
      <c r="U188" s="215"/>
      <c r="V188" s="215"/>
      <c r="W188" s="215"/>
      <c r="X188" s="13"/>
      <c r="Y188" s="13"/>
      <c r="Z188" s="13"/>
      <c r="AA188" s="13"/>
    </row>
    <row r="189" spans="1:27">
      <c r="A189" s="13"/>
      <c r="B189" s="13"/>
      <c r="C189" s="13"/>
      <c r="D189" s="13"/>
      <c r="E189" s="13"/>
      <c r="F189" s="13"/>
      <c r="G189" s="13"/>
      <c r="H189" s="13"/>
      <c r="I189" s="13"/>
      <c r="J189" s="215"/>
      <c r="K189" s="215"/>
      <c r="L189" s="13"/>
      <c r="M189" s="13"/>
      <c r="N189" s="215"/>
      <c r="O189" s="215"/>
      <c r="P189" s="215"/>
      <c r="Q189" s="215"/>
      <c r="R189" s="13"/>
      <c r="S189" s="13"/>
      <c r="T189" s="215"/>
      <c r="U189" s="215"/>
      <c r="V189" s="215"/>
      <c r="W189" s="215"/>
      <c r="X189" s="13"/>
      <c r="Y189" s="13"/>
      <c r="Z189" s="13"/>
      <c r="AA189" s="13"/>
    </row>
    <row r="190" spans="1:27">
      <c r="A190" s="13"/>
      <c r="B190" s="13"/>
      <c r="C190" s="13"/>
      <c r="D190" s="13"/>
      <c r="E190" s="13"/>
      <c r="F190" s="13"/>
      <c r="G190" s="13"/>
      <c r="H190" s="13"/>
      <c r="I190" s="13"/>
      <c r="J190" s="215"/>
      <c r="K190" s="215"/>
      <c r="L190" s="13"/>
      <c r="M190" s="13"/>
      <c r="N190" s="215"/>
      <c r="O190" s="215"/>
      <c r="P190" s="215"/>
      <c r="Q190" s="215"/>
      <c r="R190" s="13"/>
      <c r="S190" s="13"/>
      <c r="T190" s="215"/>
      <c r="U190" s="215"/>
      <c r="V190" s="215"/>
      <c r="W190" s="215"/>
      <c r="X190" s="13"/>
      <c r="Y190" s="13"/>
      <c r="Z190" s="13"/>
      <c r="AA190" s="13"/>
    </row>
    <row r="191" spans="1:27">
      <c r="A191" s="13"/>
      <c r="B191" s="13"/>
      <c r="C191" s="13"/>
      <c r="D191" s="13"/>
      <c r="E191" s="13"/>
      <c r="F191" s="13"/>
      <c r="G191" s="13"/>
      <c r="H191" s="13"/>
      <c r="I191" s="13"/>
      <c r="J191" s="215"/>
      <c r="K191" s="215"/>
      <c r="L191" s="13"/>
      <c r="M191" s="13"/>
      <c r="N191" s="215"/>
      <c r="O191" s="215"/>
      <c r="P191" s="215"/>
      <c r="Q191" s="215"/>
      <c r="R191" s="13"/>
      <c r="S191" s="13"/>
      <c r="T191" s="215"/>
      <c r="U191" s="215"/>
      <c r="V191" s="215"/>
      <c r="W191" s="215"/>
      <c r="X191" s="13"/>
      <c r="Y191" s="13"/>
      <c r="Z191" s="13"/>
      <c r="AA191" s="13"/>
    </row>
    <row r="192" spans="1:27">
      <c r="A192" s="13"/>
      <c r="B192" s="13"/>
      <c r="C192" s="13"/>
      <c r="D192" s="13"/>
      <c r="E192" s="13"/>
      <c r="F192" s="13"/>
      <c r="G192" s="13"/>
      <c r="H192" s="13"/>
      <c r="I192" s="13"/>
      <c r="J192" s="215"/>
      <c r="K192" s="215"/>
      <c r="L192" s="13"/>
      <c r="M192" s="13"/>
      <c r="N192" s="215"/>
      <c r="O192" s="215"/>
      <c r="P192" s="215"/>
      <c r="Q192" s="215"/>
      <c r="R192" s="13"/>
      <c r="S192" s="13"/>
      <c r="T192" s="215"/>
      <c r="U192" s="215"/>
      <c r="V192" s="215"/>
      <c r="W192" s="215"/>
      <c r="X192" s="13"/>
      <c r="Y192" s="13"/>
      <c r="Z192" s="13"/>
      <c r="AA192" s="13"/>
    </row>
    <row r="193" spans="1:27">
      <c r="A193" s="13"/>
      <c r="B193" s="13"/>
      <c r="C193" s="13"/>
      <c r="D193" s="13"/>
      <c r="E193" s="13"/>
      <c r="F193" s="13"/>
      <c r="G193" s="13"/>
      <c r="H193" s="13"/>
      <c r="I193" s="13"/>
      <c r="J193" s="215"/>
      <c r="K193" s="215"/>
      <c r="L193" s="13"/>
      <c r="M193" s="13"/>
      <c r="N193" s="215"/>
      <c r="O193" s="215"/>
      <c r="P193" s="215"/>
      <c r="Q193" s="215"/>
      <c r="R193" s="13"/>
      <c r="S193" s="13"/>
      <c r="T193" s="215"/>
      <c r="U193" s="215"/>
      <c r="V193" s="215"/>
      <c r="W193" s="215"/>
      <c r="X193" s="13"/>
      <c r="Y193" s="13"/>
      <c r="Z193" s="13"/>
      <c r="AA193" s="13"/>
    </row>
    <row r="194" spans="1:27">
      <c r="A194" s="13"/>
      <c r="B194" s="13"/>
      <c r="C194" s="13"/>
      <c r="D194" s="13"/>
      <c r="E194" s="13"/>
      <c r="F194" s="13"/>
      <c r="G194" s="13"/>
      <c r="H194" s="13"/>
      <c r="I194" s="13"/>
      <c r="J194" s="215"/>
      <c r="K194" s="215"/>
      <c r="L194" s="13"/>
      <c r="M194" s="13"/>
      <c r="N194" s="215"/>
      <c r="O194" s="215"/>
      <c r="P194" s="215"/>
      <c r="Q194" s="215"/>
      <c r="R194" s="13"/>
      <c r="S194" s="13"/>
      <c r="T194" s="215"/>
      <c r="U194" s="215"/>
      <c r="V194" s="215"/>
      <c r="W194" s="215"/>
      <c r="X194" s="13"/>
      <c r="Y194" s="13"/>
      <c r="Z194" s="13"/>
      <c r="AA194" s="13"/>
    </row>
    <row r="195" spans="1:27">
      <c r="A195" s="13"/>
      <c r="B195" s="13"/>
      <c r="C195" s="13"/>
      <c r="D195" s="13"/>
      <c r="E195" s="13"/>
      <c r="F195" s="13"/>
      <c r="G195" s="13"/>
      <c r="H195" s="13"/>
      <c r="I195" s="13"/>
      <c r="J195" s="215"/>
      <c r="K195" s="215"/>
      <c r="L195" s="13"/>
      <c r="M195" s="13"/>
      <c r="N195" s="215"/>
      <c r="O195" s="215"/>
      <c r="P195" s="215"/>
      <c r="Q195" s="215"/>
      <c r="R195" s="13"/>
      <c r="S195" s="13"/>
      <c r="T195" s="215"/>
      <c r="U195" s="215"/>
      <c r="V195" s="215"/>
      <c r="W195" s="215"/>
      <c r="X195" s="13"/>
      <c r="Y195" s="13"/>
      <c r="Z195" s="13"/>
      <c r="AA195" s="13"/>
    </row>
    <row r="196" spans="1:27">
      <c r="A196" s="13"/>
      <c r="B196" s="13"/>
      <c r="C196" s="13"/>
      <c r="D196" s="13"/>
      <c r="E196" s="13"/>
      <c r="F196" s="13"/>
      <c r="G196" s="13"/>
      <c r="H196" s="13"/>
      <c r="I196" s="13"/>
      <c r="J196" s="215"/>
      <c r="K196" s="215"/>
      <c r="L196" s="13"/>
      <c r="M196" s="13"/>
      <c r="N196" s="215"/>
      <c r="O196" s="215"/>
      <c r="P196" s="215"/>
      <c r="Q196" s="215"/>
      <c r="R196" s="13"/>
      <c r="S196" s="13"/>
      <c r="T196" s="215"/>
      <c r="U196" s="215"/>
      <c r="V196" s="215"/>
      <c r="W196" s="215"/>
      <c r="X196" s="13"/>
      <c r="Y196" s="13"/>
      <c r="Z196" s="13"/>
      <c r="AA196" s="13"/>
    </row>
    <row r="197" spans="1:27">
      <c r="A197" s="13"/>
      <c r="B197" s="13"/>
      <c r="C197" s="13"/>
      <c r="D197" s="13"/>
      <c r="E197" s="13"/>
      <c r="F197" s="13"/>
      <c r="G197" s="13"/>
      <c r="H197" s="13"/>
      <c r="I197" s="13"/>
      <c r="J197" s="215"/>
      <c r="K197" s="215"/>
      <c r="L197" s="13"/>
      <c r="M197" s="13"/>
      <c r="N197" s="215"/>
      <c r="O197" s="215"/>
      <c r="P197" s="215"/>
      <c r="Q197" s="215"/>
      <c r="R197" s="13"/>
      <c r="S197" s="13"/>
      <c r="T197" s="215"/>
      <c r="U197" s="215"/>
      <c r="V197" s="215"/>
      <c r="W197" s="215"/>
      <c r="X197" s="13"/>
      <c r="Y197" s="13"/>
      <c r="Z197" s="13"/>
      <c r="AA197" s="13"/>
    </row>
    <row r="198" spans="1:27">
      <c r="A198" s="13"/>
      <c r="B198" s="13"/>
      <c r="C198" s="13"/>
      <c r="D198" s="13"/>
      <c r="E198" s="13"/>
      <c r="F198" s="13"/>
      <c r="G198" s="13"/>
      <c r="H198" s="13"/>
      <c r="I198" s="13"/>
      <c r="J198" s="215"/>
      <c r="K198" s="215"/>
      <c r="L198" s="13"/>
      <c r="M198" s="13"/>
      <c r="N198" s="215"/>
      <c r="O198" s="215"/>
      <c r="P198" s="215"/>
      <c r="Q198" s="215"/>
      <c r="R198" s="13"/>
      <c r="S198" s="13"/>
      <c r="T198" s="215"/>
      <c r="U198" s="215"/>
      <c r="V198" s="215"/>
      <c r="W198" s="215"/>
      <c r="X198" s="13"/>
      <c r="Y198" s="13"/>
      <c r="Z198" s="13"/>
      <c r="AA198" s="13"/>
    </row>
    <row r="199" spans="1:27">
      <c r="A199" s="13"/>
      <c r="B199" s="13"/>
      <c r="C199" s="13"/>
      <c r="D199" s="13"/>
      <c r="E199" s="13"/>
      <c r="F199" s="13"/>
      <c r="G199" s="13"/>
      <c r="H199" s="13"/>
      <c r="I199" s="13"/>
      <c r="J199" s="215"/>
      <c r="K199" s="215"/>
      <c r="L199" s="13"/>
      <c r="M199" s="13"/>
      <c r="N199" s="215"/>
      <c r="O199" s="215"/>
      <c r="P199" s="215"/>
      <c r="Q199" s="215"/>
      <c r="R199" s="13"/>
      <c r="S199" s="13"/>
      <c r="T199" s="215"/>
      <c r="U199" s="215"/>
      <c r="V199" s="215"/>
      <c r="W199" s="215"/>
      <c r="X199" s="13"/>
      <c r="Y199" s="13"/>
      <c r="Z199" s="13"/>
      <c r="AA199" s="13"/>
    </row>
    <row r="200" spans="1:27">
      <c r="A200" s="13"/>
      <c r="B200" s="13"/>
      <c r="C200" s="13"/>
      <c r="D200" s="13"/>
      <c r="E200" s="13"/>
      <c r="F200" s="13"/>
      <c r="G200" s="13"/>
      <c r="H200" s="13"/>
      <c r="I200" s="13"/>
      <c r="J200" s="215"/>
      <c r="K200" s="215"/>
      <c r="L200" s="13"/>
      <c r="M200" s="13"/>
      <c r="N200" s="215"/>
      <c r="O200" s="215"/>
      <c r="P200" s="215"/>
      <c r="Q200" s="215"/>
      <c r="R200" s="13"/>
      <c r="S200" s="13"/>
      <c r="T200" s="215"/>
      <c r="U200" s="215"/>
      <c r="V200" s="215"/>
      <c r="W200" s="215"/>
      <c r="X200" s="13"/>
      <c r="Y200" s="13"/>
      <c r="Z200" s="13"/>
      <c r="AA200" s="13"/>
    </row>
    <row r="201" spans="1:27">
      <c r="A201" s="13"/>
      <c r="B201" s="13"/>
      <c r="C201" s="13"/>
      <c r="D201" s="13"/>
      <c r="E201" s="13"/>
      <c r="F201" s="13"/>
      <c r="G201" s="13"/>
      <c r="H201" s="13"/>
      <c r="I201" s="13"/>
      <c r="J201" s="215"/>
      <c r="K201" s="215"/>
      <c r="L201" s="13"/>
      <c r="M201" s="13"/>
      <c r="N201" s="215"/>
      <c r="O201" s="215"/>
      <c r="P201" s="215"/>
      <c r="Q201" s="215"/>
      <c r="R201" s="13"/>
      <c r="S201" s="13"/>
      <c r="T201" s="215"/>
      <c r="U201" s="215"/>
      <c r="V201" s="215"/>
      <c r="W201" s="215"/>
      <c r="X201" s="13"/>
      <c r="Y201" s="13"/>
      <c r="Z201" s="13"/>
      <c r="AA201" s="13"/>
    </row>
    <row r="202" spans="1:27">
      <c r="A202" s="13"/>
      <c r="B202" s="13"/>
      <c r="C202" s="13"/>
      <c r="D202" s="13"/>
      <c r="E202" s="13"/>
      <c r="F202" s="13"/>
      <c r="G202" s="13"/>
      <c r="H202" s="13"/>
      <c r="I202" s="13"/>
      <c r="J202" s="215"/>
      <c r="K202" s="215"/>
      <c r="L202" s="13"/>
      <c r="M202" s="13"/>
      <c r="N202" s="215"/>
      <c r="O202" s="215"/>
      <c r="P202" s="215"/>
      <c r="Q202" s="215"/>
      <c r="R202" s="13"/>
      <c r="S202" s="13"/>
      <c r="T202" s="215"/>
      <c r="U202" s="215"/>
      <c r="V202" s="215"/>
      <c r="W202" s="215"/>
      <c r="X202" s="13"/>
      <c r="Y202" s="13"/>
      <c r="Z202" s="13"/>
      <c r="AA202" s="13"/>
    </row>
    <row r="203" spans="1:27">
      <c r="A203" s="13"/>
      <c r="B203" s="13"/>
      <c r="C203" s="13"/>
      <c r="D203" s="13"/>
      <c r="E203" s="13"/>
      <c r="F203" s="13"/>
      <c r="G203" s="13"/>
      <c r="H203" s="13"/>
      <c r="I203" s="13"/>
      <c r="J203" s="215"/>
      <c r="K203" s="215"/>
      <c r="L203" s="13"/>
      <c r="M203" s="13"/>
      <c r="N203" s="215"/>
      <c r="O203" s="215"/>
      <c r="P203" s="215"/>
      <c r="Q203" s="215"/>
      <c r="R203" s="13"/>
      <c r="S203" s="13"/>
      <c r="T203" s="215"/>
      <c r="U203" s="215"/>
      <c r="V203" s="215"/>
      <c r="W203" s="215"/>
      <c r="X203" s="13"/>
      <c r="Y203" s="13"/>
      <c r="Z203" s="13"/>
      <c r="AA203" s="13"/>
    </row>
    <row r="204" spans="1:27">
      <c r="A204" s="13"/>
      <c r="B204" s="13"/>
      <c r="C204" s="13"/>
      <c r="D204" s="13"/>
      <c r="E204" s="13"/>
      <c r="F204" s="13"/>
      <c r="G204" s="13"/>
      <c r="H204" s="13"/>
      <c r="I204" s="13"/>
      <c r="J204" s="215"/>
      <c r="K204" s="215"/>
      <c r="L204" s="13"/>
      <c r="M204" s="13"/>
      <c r="N204" s="215"/>
      <c r="O204" s="215"/>
      <c r="P204" s="215"/>
      <c r="Q204" s="215"/>
      <c r="R204" s="13"/>
      <c r="S204" s="13"/>
      <c r="T204" s="215"/>
      <c r="U204" s="215"/>
      <c r="V204" s="215"/>
      <c r="W204" s="215"/>
      <c r="X204" s="13"/>
      <c r="Y204" s="13"/>
      <c r="Z204" s="13"/>
      <c r="AA204" s="13"/>
    </row>
    <row r="205" spans="1:27">
      <c r="A205" s="13"/>
      <c r="B205" s="13"/>
      <c r="C205" s="13"/>
      <c r="D205" s="13"/>
      <c r="E205" s="13"/>
      <c r="F205" s="13"/>
      <c r="G205" s="13"/>
      <c r="H205" s="13"/>
      <c r="I205" s="13"/>
      <c r="J205" s="215"/>
      <c r="K205" s="215"/>
      <c r="L205" s="13"/>
      <c r="M205" s="13"/>
      <c r="N205" s="215"/>
      <c r="O205" s="215"/>
      <c r="P205" s="215"/>
      <c r="Q205" s="215"/>
      <c r="R205" s="13"/>
      <c r="S205" s="13"/>
      <c r="T205" s="215"/>
      <c r="U205" s="215"/>
      <c r="V205" s="215"/>
      <c r="W205" s="215"/>
      <c r="X205" s="13"/>
      <c r="Y205" s="13"/>
      <c r="Z205" s="13"/>
      <c r="AA205" s="13"/>
    </row>
    <row r="206" spans="1:27">
      <c r="A206" s="13"/>
      <c r="B206" s="13"/>
      <c r="C206" s="13"/>
      <c r="D206" s="13"/>
      <c r="E206" s="13"/>
      <c r="F206" s="13"/>
      <c r="G206" s="13"/>
      <c r="H206" s="13"/>
      <c r="I206" s="13"/>
      <c r="J206" s="215"/>
      <c r="K206" s="215"/>
      <c r="L206" s="13"/>
      <c r="M206" s="13"/>
      <c r="N206" s="215"/>
      <c r="O206" s="215"/>
      <c r="P206" s="215"/>
      <c r="Q206" s="215"/>
      <c r="R206" s="13"/>
      <c r="S206" s="13"/>
      <c r="T206" s="215"/>
      <c r="U206" s="215"/>
      <c r="V206" s="215"/>
      <c r="W206" s="215"/>
      <c r="X206" s="13"/>
      <c r="Y206" s="13"/>
      <c r="Z206" s="13"/>
      <c r="AA206" s="13"/>
    </row>
    <row r="207" spans="1:27">
      <c r="A207" s="13"/>
      <c r="B207" s="13"/>
      <c r="C207" s="13"/>
      <c r="D207" s="13"/>
      <c r="E207" s="13"/>
      <c r="F207" s="13"/>
      <c r="G207" s="13"/>
      <c r="H207" s="13"/>
      <c r="I207" s="13"/>
      <c r="J207" s="215"/>
      <c r="K207" s="215"/>
      <c r="L207" s="13"/>
      <c r="M207" s="13"/>
      <c r="N207" s="215"/>
      <c r="O207" s="215"/>
      <c r="P207" s="215"/>
      <c r="Q207" s="215"/>
      <c r="R207" s="13"/>
      <c r="S207" s="13"/>
      <c r="T207" s="215"/>
      <c r="U207" s="215"/>
      <c r="V207" s="215"/>
      <c r="W207" s="215"/>
      <c r="X207" s="13"/>
      <c r="Y207" s="13"/>
      <c r="Z207" s="13"/>
      <c r="AA207" s="13"/>
    </row>
    <row r="208" spans="1:27">
      <c r="A208" s="13"/>
      <c r="B208" s="13"/>
      <c r="C208" s="13"/>
      <c r="D208" s="13"/>
      <c r="E208" s="13"/>
      <c r="F208" s="13"/>
      <c r="G208" s="13"/>
      <c r="H208" s="13"/>
      <c r="I208" s="13"/>
      <c r="J208" s="215"/>
      <c r="K208" s="215"/>
      <c r="L208" s="13"/>
      <c r="M208" s="13"/>
      <c r="N208" s="215"/>
      <c r="O208" s="215"/>
      <c r="P208" s="215"/>
      <c r="Q208" s="215"/>
      <c r="R208" s="13"/>
      <c r="S208" s="13"/>
      <c r="T208" s="215"/>
      <c r="U208" s="215"/>
      <c r="V208" s="215"/>
      <c r="W208" s="215"/>
      <c r="X208" s="13"/>
      <c r="Y208" s="13"/>
      <c r="Z208" s="13"/>
      <c r="AA208" s="13"/>
    </row>
    <row r="209" spans="1:27">
      <c r="A209" s="13"/>
      <c r="B209" s="13"/>
      <c r="C209" s="13"/>
      <c r="D209" s="13"/>
      <c r="E209" s="13"/>
      <c r="F209" s="13"/>
      <c r="G209" s="13"/>
      <c r="H209" s="13"/>
      <c r="I209" s="13"/>
      <c r="J209" s="215"/>
      <c r="K209" s="215"/>
      <c r="L209" s="13"/>
      <c r="M209" s="13"/>
      <c r="N209" s="215"/>
      <c r="O209" s="215"/>
      <c r="P209" s="215"/>
      <c r="Q209" s="215"/>
      <c r="R209" s="13"/>
      <c r="S209" s="13"/>
      <c r="T209" s="215"/>
      <c r="U209" s="215"/>
      <c r="V209" s="215"/>
      <c r="W209" s="215"/>
      <c r="X209" s="13"/>
      <c r="Y209" s="13"/>
      <c r="Z209" s="13"/>
      <c r="AA209" s="13"/>
    </row>
    <row r="210" spans="1:27">
      <c r="A210" s="13"/>
      <c r="B210" s="13"/>
      <c r="C210" s="13"/>
      <c r="D210" s="13"/>
      <c r="E210" s="13"/>
      <c r="F210" s="13"/>
      <c r="G210" s="13"/>
      <c r="H210" s="13"/>
      <c r="I210" s="13"/>
      <c r="J210" s="215"/>
      <c r="K210" s="215"/>
      <c r="L210" s="13"/>
      <c r="M210" s="13"/>
      <c r="N210" s="215"/>
      <c r="O210" s="215"/>
      <c r="P210" s="215"/>
      <c r="Q210" s="215"/>
      <c r="R210" s="13"/>
      <c r="S210" s="13"/>
      <c r="T210" s="215"/>
      <c r="U210" s="215"/>
      <c r="V210" s="215"/>
      <c r="W210" s="215"/>
      <c r="X210" s="13"/>
      <c r="Y210" s="13"/>
      <c r="Z210" s="13"/>
      <c r="AA210" s="13"/>
    </row>
    <row r="211" spans="1:27">
      <c r="A211" s="13"/>
      <c r="B211" s="13"/>
      <c r="C211" s="13"/>
      <c r="D211" s="13"/>
      <c r="E211" s="13"/>
      <c r="F211" s="13"/>
      <c r="G211" s="13"/>
      <c r="H211" s="13"/>
      <c r="I211" s="13"/>
      <c r="J211" s="215"/>
      <c r="K211" s="215"/>
      <c r="L211" s="13"/>
      <c r="M211" s="13"/>
      <c r="N211" s="215"/>
      <c r="O211" s="215"/>
      <c r="P211" s="215"/>
      <c r="Q211" s="215"/>
      <c r="R211" s="13"/>
      <c r="S211" s="13"/>
      <c r="T211" s="215"/>
      <c r="U211" s="215"/>
      <c r="V211" s="215"/>
      <c r="W211" s="215"/>
      <c r="X211" s="13"/>
      <c r="Y211" s="13"/>
      <c r="Z211" s="13"/>
      <c r="AA211" s="13"/>
    </row>
    <row r="212" spans="1:27">
      <c r="A212" s="13"/>
      <c r="B212" s="13"/>
      <c r="C212" s="13"/>
      <c r="D212" s="13"/>
      <c r="E212" s="13"/>
      <c r="F212" s="13"/>
      <c r="G212" s="13"/>
      <c r="H212" s="13"/>
      <c r="I212" s="13"/>
      <c r="J212" s="215"/>
      <c r="K212" s="215"/>
      <c r="L212" s="13"/>
      <c r="M212" s="13"/>
      <c r="N212" s="215"/>
      <c r="O212" s="215"/>
      <c r="P212" s="215"/>
      <c r="Q212" s="215"/>
      <c r="R212" s="13"/>
      <c r="S212" s="13"/>
      <c r="T212" s="215"/>
      <c r="U212" s="215"/>
      <c r="V212" s="215"/>
      <c r="W212" s="215"/>
      <c r="X212" s="13"/>
      <c r="Y212" s="13"/>
      <c r="Z212" s="13"/>
      <c r="AA212" s="13"/>
    </row>
    <row r="213" spans="1:27">
      <c r="A213" s="13"/>
      <c r="B213" s="13"/>
      <c r="C213" s="13"/>
      <c r="D213" s="13"/>
      <c r="E213" s="13"/>
      <c r="F213" s="13"/>
      <c r="G213" s="13"/>
      <c r="H213" s="13"/>
      <c r="I213" s="13"/>
      <c r="J213" s="215"/>
      <c r="K213" s="215"/>
      <c r="L213" s="13"/>
      <c r="M213" s="13"/>
      <c r="N213" s="215"/>
      <c r="O213" s="215"/>
      <c r="P213" s="215"/>
      <c r="Q213" s="215"/>
      <c r="R213" s="13"/>
      <c r="S213" s="13"/>
      <c r="T213" s="215"/>
      <c r="U213" s="215"/>
      <c r="V213" s="215"/>
      <c r="W213" s="215"/>
      <c r="X213" s="13"/>
      <c r="Y213" s="13"/>
      <c r="Z213" s="13"/>
      <c r="AA213" s="13"/>
    </row>
    <row r="214" spans="1:27">
      <c r="A214" s="13"/>
      <c r="B214" s="13"/>
      <c r="C214" s="13"/>
      <c r="D214" s="13"/>
      <c r="E214" s="13"/>
      <c r="F214" s="13"/>
      <c r="G214" s="13"/>
      <c r="H214" s="13"/>
      <c r="I214" s="13"/>
      <c r="J214" s="215"/>
      <c r="K214" s="215"/>
      <c r="L214" s="13"/>
      <c r="M214" s="13"/>
      <c r="N214" s="215"/>
      <c r="O214" s="215"/>
      <c r="P214" s="215"/>
      <c r="Q214" s="215"/>
      <c r="R214" s="13"/>
      <c r="S214" s="13"/>
      <c r="T214" s="215"/>
      <c r="U214" s="215"/>
      <c r="V214" s="215"/>
      <c r="W214" s="215"/>
      <c r="X214" s="13"/>
      <c r="Y214" s="13"/>
      <c r="Z214" s="13"/>
      <c r="AA214" s="13"/>
    </row>
    <row r="215" spans="1:27">
      <c r="A215" s="13"/>
      <c r="B215" s="13"/>
      <c r="C215" s="13"/>
      <c r="D215" s="13"/>
      <c r="E215" s="13"/>
      <c r="F215" s="13"/>
      <c r="G215" s="13"/>
      <c r="H215" s="13"/>
      <c r="I215" s="13"/>
      <c r="J215" s="215"/>
      <c r="K215" s="215"/>
      <c r="L215" s="13"/>
      <c r="M215" s="13"/>
      <c r="N215" s="215"/>
      <c r="O215" s="215"/>
      <c r="P215" s="215"/>
      <c r="Q215" s="215"/>
      <c r="R215" s="13"/>
      <c r="S215" s="13"/>
      <c r="T215" s="215"/>
      <c r="U215" s="215"/>
      <c r="V215" s="215"/>
      <c r="W215" s="215"/>
      <c r="X215" s="13"/>
      <c r="Y215" s="13"/>
      <c r="Z215" s="13"/>
      <c r="AA215" s="13"/>
    </row>
    <row r="216" spans="1:27">
      <c r="A216" s="13"/>
      <c r="B216" s="13"/>
      <c r="C216" s="13"/>
      <c r="D216" s="13"/>
      <c r="E216" s="13"/>
      <c r="F216" s="13"/>
      <c r="G216" s="13"/>
      <c r="H216" s="13"/>
      <c r="I216" s="13"/>
      <c r="J216" s="215"/>
      <c r="K216" s="215"/>
      <c r="L216" s="13"/>
      <c r="M216" s="13"/>
      <c r="N216" s="215"/>
      <c r="O216" s="215"/>
      <c r="P216" s="215"/>
      <c r="Q216" s="215"/>
      <c r="R216" s="13"/>
      <c r="S216" s="13"/>
      <c r="T216" s="215"/>
      <c r="U216" s="215"/>
      <c r="V216" s="215"/>
      <c r="W216" s="215"/>
      <c r="X216" s="13"/>
      <c r="Y216" s="13"/>
      <c r="Z216" s="13"/>
      <c r="AA216" s="13"/>
    </row>
    <row r="217" spans="1:27">
      <c r="A217" s="13"/>
      <c r="B217" s="13"/>
      <c r="C217" s="13"/>
      <c r="D217" s="13"/>
      <c r="E217" s="13"/>
      <c r="F217" s="13"/>
      <c r="G217" s="13"/>
      <c r="H217" s="13"/>
      <c r="I217" s="13"/>
      <c r="J217" s="215"/>
      <c r="K217" s="215"/>
      <c r="L217" s="13"/>
      <c r="M217" s="13"/>
      <c r="N217" s="215"/>
      <c r="O217" s="215"/>
      <c r="P217" s="215"/>
      <c r="Q217" s="215"/>
      <c r="R217" s="13"/>
      <c r="S217" s="13"/>
      <c r="T217" s="215"/>
      <c r="U217" s="215"/>
      <c r="V217" s="215"/>
      <c r="W217" s="215"/>
      <c r="X217" s="13"/>
      <c r="Y217" s="13"/>
      <c r="Z217" s="13"/>
      <c r="AA217" s="13"/>
    </row>
    <row r="218" spans="1:27">
      <c r="A218" s="13"/>
      <c r="B218" s="13"/>
      <c r="C218" s="13"/>
      <c r="D218" s="13"/>
      <c r="E218" s="13"/>
      <c r="F218" s="13"/>
      <c r="G218" s="13"/>
      <c r="H218" s="13"/>
      <c r="I218" s="13"/>
      <c r="J218" s="215"/>
      <c r="K218" s="215"/>
      <c r="L218" s="13"/>
      <c r="M218" s="13"/>
      <c r="N218" s="215"/>
      <c r="O218" s="215"/>
      <c r="P218" s="215"/>
      <c r="Q218" s="215"/>
      <c r="R218" s="13"/>
      <c r="S218" s="13"/>
      <c r="T218" s="215"/>
      <c r="U218" s="215"/>
      <c r="V218" s="215"/>
      <c r="W218" s="215"/>
      <c r="X218" s="13"/>
      <c r="Y218" s="13"/>
      <c r="Z218" s="13"/>
      <c r="AA218" s="13"/>
    </row>
    <row r="219" spans="1:27">
      <c r="A219" s="13"/>
      <c r="B219" s="13"/>
      <c r="C219" s="13"/>
      <c r="D219" s="13"/>
      <c r="E219" s="13"/>
      <c r="F219" s="13"/>
      <c r="G219" s="13"/>
      <c r="H219" s="13"/>
      <c r="I219" s="13"/>
      <c r="J219" s="215"/>
      <c r="K219" s="215"/>
      <c r="L219" s="13"/>
      <c r="M219" s="13"/>
      <c r="N219" s="215"/>
      <c r="O219" s="215"/>
      <c r="P219" s="215"/>
      <c r="Q219" s="215"/>
      <c r="R219" s="13"/>
      <c r="S219" s="13"/>
      <c r="T219" s="215"/>
      <c r="U219" s="215"/>
      <c r="V219" s="215"/>
      <c r="W219" s="215"/>
      <c r="X219" s="13"/>
      <c r="Y219" s="13"/>
      <c r="Z219" s="13"/>
      <c r="AA219" s="13"/>
    </row>
    <row r="220" spans="1:27">
      <c r="A220" s="13"/>
      <c r="B220" s="13"/>
      <c r="C220" s="13"/>
      <c r="D220" s="13"/>
      <c r="E220" s="13"/>
      <c r="F220" s="13"/>
      <c r="G220" s="13"/>
      <c r="H220" s="13"/>
      <c r="I220" s="13"/>
      <c r="J220" s="215"/>
      <c r="K220" s="215"/>
      <c r="L220" s="13"/>
      <c r="M220" s="13"/>
      <c r="N220" s="215"/>
      <c r="O220" s="215"/>
      <c r="P220" s="215"/>
      <c r="Q220" s="215"/>
      <c r="R220" s="13"/>
      <c r="S220" s="13"/>
      <c r="T220" s="215"/>
      <c r="U220" s="215"/>
      <c r="V220" s="215"/>
      <c r="W220" s="215"/>
      <c r="X220" s="13"/>
      <c r="Y220" s="13"/>
      <c r="Z220" s="13"/>
      <c r="AA220" s="13"/>
    </row>
    <row r="221" spans="1:27">
      <c r="A221" s="13"/>
      <c r="B221" s="13"/>
      <c r="C221" s="13"/>
      <c r="D221" s="13"/>
      <c r="E221" s="13"/>
      <c r="F221" s="13"/>
      <c r="G221" s="13"/>
      <c r="H221" s="13"/>
      <c r="I221" s="13"/>
      <c r="J221" s="215"/>
      <c r="K221" s="215"/>
      <c r="L221" s="13"/>
      <c r="M221" s="13"/>
      <c r="N221" s="215"/>
      <c r="O221" s="215"/>
      <c r="P221" s="215"/>
      <c r="Q221" s="215"/>
      <c r="R221" s="13"/>
      <c r="S221" s="13"/>
      <c r="T221" s="215"/>
      <c r="U221" s="215"/>
      <c r="V221" s="215"/>
      <c r="W221" s="215"/>
      <c r="X221" s="13"/>
      <c r="Y221" s="13"/>
      <c r="Z221" s="13"/>
      <c r="AA221" s="13"/>
    </row>
    <row r="222" spans="1:27">
      <c r="A222" s="13"/>
      <c r="B222" s="13"/>
      <c r="C222" s="13"/>
      <c r="D222" s="13"/>
      <c r="E222" s="13"/>
      <c r="F222" s="13"/>
      <c r="G222" s="13"/>
      <c r="H222" s="13"/>
      <c r="I222" s="13"/>
      <c r="J222" s="215"/>
      <c r="K222" s="215"/>
      <c r="L222" s="13"/>
      <c r="M222" s="13"/>
      <c r="N222" s="215"/>
      <c r="O222" s="215"/>
      <c r="P222" s="215"/>
      <c r="Q222" s="215"/>
      <c r="R222" s="13"/>
      <c r="S222" s="13"/>
      <c r="T222" s="215"/>
      <c r="U222" s="215"/>
      <c r="V222" s="215"/>
      <c r="W222" s="215"/>
      <c r="X222" s="13"/>
      <c r="Y222" s="13"/>
      <c r="Z222" s="13"/>
      <c r="AA222" s="13"/>
    </row>
    <row r="223" spans="1:27">
      <c r="A223" s="13"/>
      <c r="B223" s="13"/>
      <c r="C223" s="13"/>
      <c r="D223" s="13"/>
      <c r="E223" s="13"/>
      <c r="F223" s="13"/>
      <c r="G223" s="13"/>
      <c r="H223" s="13"/>
      <c r="I223" s="13"/>
      <c r="J223" s="215"/>
      <c r="K223" s="215"/>
      <c r="L223" s="13"/>
      <c r="M223" s="13"/>
      <c r="N223" s="215"/>
      <c r="O223" s="215"/>
      <c r="P223" s="215"/>
      <c r="Q223" s="215"/>
      <c r="R223" s="13"/>
      <c r="S223" s="13"/>
      <c r="T223" s="215"/>
      <c r="U223" s="215"/>
      <c r="V223" s="215"/>
      <c r="W223" s="215"/>
      <c r="X223" s="13"/>
      <c r="Y223" s="13"/>
      <c r="Z223" s="13"/>
      <c r="AA223" s="13"/>
    </row>
    <row r="224" spans="1:27">
      <c r="A224" s="13"/>
      <c r="B224" s="13"/>
      <c r="C224" s="13"/>
      <c r="D224" s="13"/>
      <c r="E224" s="13"/>
      <c r="F224" s="13"/>
      <c r="G224" s="13"/>
      <c r="H224" s="13"/>
      <c r="I224" s="13"/>
      <c r="J224" s="215"/>
      <c r="K224" s="215"/>
      <c r="L224" s="13"/>
      <c r="M224" s="13"/>
      <c r="N224" s="215"/>
      <c r="O224" s="215"/>
      <c r="P224" s="215"/>
      <c r="Q224" s="215"/>
      <c r="R224" s="13"/>
      <c r="S224" s="13"/>
      <c r="T224" s="215"/>
      <c r="U224" s="215"/>
      <c r="V224" s="215"/>
      <c r="W224" s="215"/>
      <c r="X224" s="13"/>
      <c r="Y224" s="13"/>
      <c r="Z224" s="13"/>
      <c r="AA224" s="13"/>
    </row>
    <row r="225" spans="1:27">
      <c r="A225" s="13"/>
      <c r="B225" s="13"/>
      <c r="C225" s="13"/>
      <c r="D225" s="13"/>
      <c r="E225" s="13"/>
      <c r="F225" s="13"/>
      <c r="G225" s="13"/>
      <c r="H225" s="13"/>
      <c r="I225" s="13"/>
      <c r="J225" s="215"/>
      <c r="K225" s="215"/>
      <c r="L225" s="13"/>
      <c r="M225" s="13"/>
      <c r="N225" s="215"/>
      <c r="O225" s="215"/>
      <c r="P225" s="215"/>
      <c r="Q225" s="215"/>
      <c r="R225" s="13"/>
      <c r="S225" s="13"/>
      <c r="T225" s="215"/>
      <c r="U225" s="215"/>
      <c r="V225" s="215"/>
      <c r="W225" s="215"/>
      <c r="X225" s="13"/>
      <c r="Y225" s="13"/>
      <c r="Z225" s="13"/>
      <c r="AA225" s="13"/>
    </row>
    <row r="226" spans="1:27">
      <c r="A226" s="13"/>
      <c r="B226" s="13"/>
      <c r="C226" s="13"/>
      <c r="D226" s="13"/>
      <c r="E226" s="13"/>
      <c r="F226" s="13"/>
      <c r="G226" s="13"/>
      <c r="H226" s="13"/>
      <c r="I226" s="13"/>
      <c r="J226" s="215"/>
      <c r="K226" s="215"/>
      <c r="L226" s="13"/>
      <c r="M226" s="13"/>
      <c r="N226" s="215"/>
      <c r="O226" s="215"/>
      <c r="P226" s="215"/>
      <c r="Q226" s="215"/>
      <c r="R226" s="13"/>
      <c r="S226" s="13"/>
      <c r="T226" s="215"/>
      <c r="U226" s="215"/>
      <c r="V226" s="215"/>
      <c r="W226" s="215"/>
      <c r="X226" s="13"/>
      <c r="Y226" s="13"/>
      <c r="Z226" s="13"/>
      <c r="AA226" s="13"/>
    </row>
    <row r="227" spans="1:27">
      <c r="A227" s="13"/>
      <c r="B227" s="13"/>
      <c r="C227" s="13"/>
      <c r="D227" s="13"/>
      <c r="E227" s="13"/>
      <c r="F227" s="13"/>
      <c r="G227" s="13"/>
      <c r="H227" s="13"/>
      <c r="I227" s="13"/>
      <c r="J227" s="215"/>
      <c r="K227" s="215"/>
      <c r="L227" s="13"/>
      <c r="M227" s="13"/>
      <c r="N227" s="215"/>
      <c r="O227" s="215"/>
      <c r="P227" s="215"/>
      <c r="Q227" s="215"/>
      <c r="R227" s="13"/>
      <c r="S227" s="13"/>
      <c r="T227" s="215"/>
      <c r="U227" s="215"/>
      <c r="V227" s="215"/>
      <c r="W227" s="215"/>
      <c r="X227" s="13"/>
      <c r="Y227" s="13"/>
      <c r="Z227" s="13"/>
      <c r="AA227" s="13"/>
    </row>
    <row r="228" spans="1:27">
      <c r="A228" s="13"/>
      <c r="B228" s="13"/>
      <c r="C228" s="13"/>
      <c r="D228" s="13"/>
      <c r="E228" s="13"/>
      <c r="F228" s="13"/>
      <c r="G228" s="13"/>
      <c r="H228" s="13"/>
      <c r="I228" s="13"/>
      <c r="J228" s="215"/>
      <c r="K228" s="215"/>
      <c r="L228" s="13"/>
      <c r="M228" s="13"/>
      <c r="N228" s="215"/>
      <c r="O228" s="215"/>
      <c r="P228" s="215"/>
      <c r="Q228" s="215"/>
      <c r="R228" s="13"/>
      <c r="S228" s="13"/>
      <c r="T228" s="215"/>
      <c r="U228" s="215"/>
      <c r="V228" s="215"/>
      <c r="W228" s="215"/>
      <c r="X228" s="13"/>
      <c r="Y228" s="13"/>
      <c r="Z228" s="13"/>
      <c r="AA228" s="13"/>
    </row>
    <row r="229" spans="1:27">
      <c r="A229" s="13"/>
      <c r="B229" s="13"/>
      <c r="C229" s="13"/>
      <c r="D229" s="13"/>
      <c r="E229" s="13"/>
      <c r="F229" s="13"/>
      <c r="G229" s="13"/>
      <c r="H229" s="13"/>
      <c r="I229" s="13"/>
      <c r="J229" s="215"/>
      <c r="K229" s="215"/>
      <c r="L229" s="13"/>
      <c r="M229" s="13"/>
      <c r="N229" s="215"/>
      <c r="O229" s="215"/>
      <c r="P229" s="215"/>
      <c r="Q229" s="215"/>
      <c r="R229" s="13"/>
      <c r="S229" s="13"/>
      <c r="T229" s="215"/>
      <c r="U229" s="215"/>
      <c r="V229" s="215"/>
      <c r="W229" s="215"/>
      <c r="X229" s="13"/>
      <c r="Y229" s="13"/>
      <c r="Z229" s="13"/>
      <c r="AA229" s="13"/>
    </row>
    <row r="230" spans="1:27">
      <c r="A230" s="13"/>
      <c r="B230" s="13"/>
      <c r="C230" s="13"/>
      <c r="D230" s="13"/>
      <c r="E230" s="13"/>
      <c r="F230" s="13"/>
      <c r="G230" s="13"/>
      <c r="H230" s="13"/>
      <c r="I230" s="13"/>
      <c r="J230" s="215"/>
      <c r="K230" s="215"/>
      <c r="L230" s="13"/>
      <c r="M230" s="13"/>
      <c r="N230" s="215"/>
      <c r="O230" s="215"/>
      <c r="P230" s="215"/>
      <c r="Q230" s="215"/>
      <c r="R230" s="13"/>
      <c r="S230" s="13"/>
      <c r="T230" s="215"/>
      <c r="U230" s="215"/>
      <c r="V230" s="215"/>
      <c r="W230" s="215"/>
      <c r="X230" s="13"/>
      <c r="Y230" s="13"/>
      <c r="Z230" s="13"/>
      <c r="AA230" s="13"/>
    </row>
    <row r="231" spans="1:27">
      <c r="A231" s="13"/>
      <c r="B231" s="13"/>
      <c r="C231" s="13"/>
      <c r="D231" s="13"/>
      <c r="E231" s="13"/>
      <c r="F231" s="13"/>
      <c r="G231" s="13"/>
      <c r="H231" s="13"/>
      <c r="I231" s="13"/>
      <c r="J231" s="215"/>
      <c r="K231" s="215"/>
      <c r="L231" s="13"/>
      <c r="M231" s="13"/>
      <c r="N231" s="215"/>
      <c r="O231" s="215"/>
      <c r="P231" s="215"/>
      <c r="Q231" s="215"/>
      <c r="R231" s="13"/>
      <c r="S231" s="13"/>
      <c r="T231" s="215"/>
      <c r="U231" s="215"/>
      <c r="V231" s="215"/>
      <c r="W231" s="215"/>
      <c r="X231" s="13"/>
      <c r="Y231" s="13"/>
      <c r="Z231" s="13"/>
      <c r="AA231" s="13"/>
    </row>
    <row r="232" spans="1:27">
      <c r="A232" s="13"/>
      <c r="B232" s="13"/>
      <c r="C232" s="13"/>
      <c r="D232" s="13"/>
      <c r="E232" s="13"/>
      <c r="F232" s="13"/>
      <c r="G232" s="13"/>
      <c r="H232" s="13"/>
      <c r="I232" s="13"/>
      <c r="J232" s="215"/>
      <c r="K232" s="215"/>
      <c r="L232" s="13"/>
      <c r="M232" s="13"/>
      <c r="N232" s="215"/>
      <c r="O232" s="215"/>
      <c r="P232" s="215"/>
      <c r="Q232" s="215"/>
      <c r="R232" s="13"/>
      <c r="S232" s="13"/>
      <c r="T232" s="215"/>
      <c r="U232" s="215"/>
      <c r="V232" s="215"/>
      <c r="W232" s="215"/>
      <c r="X232" s="13"/>
      <c r="Y232" s="13"/>
      <c r="Z232" s="13"/>
      <c r="AA232" s="13"/>
    </row>
    <row r="233" spans="1:27">
      <c r="A233" s="13"/>
      <c r="B233" s="13"/>
      <c r="C233" s="13"/>
      <c r="D233" s="13"/>
      <c r="E233" s="13"/>
      <c r="F233" s="13"/>
      <c r="G233" s="13"/>
      <c r="H233" s="13"/>
      <c r="I233" s="13"/>
      <c r="J233" s="215"/>
      <c r="K233" s="215"/>
      <c r="L233" s="13"/>
      <c r="M233" s="13"/>
      <c r="N233" s="215"/>
      <c r="O233" s="215"/>
      <c r="P233" s="215"/>
      <c r="Q233" s="215"/>
      <c r="R233" s="13"/>
      <c r="S233" s="13"/>
      <c r="T233" s="215"/>
      <c r="U233" s="215"/>
      <c r="V233" s="215"/>
      <c r="W233" s="215"/>
      <c r="X233" s="13"/>
      <c r="Y233" s="13"/>
      <c r="Z233" s="13"/>
      <c r="AA233" s="13"/>
    </row>
    <row r="234" spans="1:27">
      <c r="A234" s="13"/>
      <c r="B234" s="13"/>
      <c r="C234" s="13"/>
      <c r="D234" s="13"/>
      <c r="E234" s="13"/>
      <c r="F234" s="13"/>
      <c r="G234" s="13"/>
      <c r="H234" s="13"/>
      <c r="I234" s="13"/>
      <c r="J234" s="215"/>
      <c r="K234" s="215"/>
      <c r="L234" s="13"/>
      <c r="M234" s="13"/>
      <c r="N234" s="215"/>
      <c r="O234" s="215"/>
      <c r="P234" s="215"/>
      <c r="Q234" s="215"/>
      <c r="R234" s="13"/>
      <c r="S234" s="13"/>
      <c r="T234" s="215"/>
      <c r="U234" s="215"/>
      <c r="V234" s="215"/>
      <c r="W234" s="215"/>
      <c r="X234" s="13"/>
      <c r="Y234" s="13"/>
      <c r="Z234" s="13"/>
      <c r="AA234" s="13"/>
    </row>
    <row r="235" spans="1:27">
      <c r="A235" s="13"/>
      <c r="B235" s="13"/>
      <c r="C235" s="13"/>
      <c r="D235" s="13"/>
      <c r="E235" s="13"/>
      <c r="F235" s="13"/>
      <c r="G235" s="13"/>
      <c r="H235" s="13"/>
      <c r="I235" s="13"/>
      <c r="J235" s="215"/>
      <c r="K235" s="215"/>
      <c r="L235" s="13"/>
      <c r="M235" s="13"/>
      <c r="N235" s="215"/>
      <c r="O235" s="215"/>
      <c r="P235" s="215"/>
      <c r="Q235" s="215"/>
      <c r="R235" s="13"/>
      <c r="S235" s="13"/>
      <c r="T235" s="215"/>
      <c r="U235" s="215"/>
      <c r="V235" s="215"/>
      <c r="W235" s="215"/>
      <c r="X235" s="13"/>
      <c r="Y235" s="13"/>
      <c r="Z235" s="13"/>
      <c r="AA235" s="13"/>
    </row>
    <row r="236" spans="1:27">
      <c r="A236" s="13"/>
      <c r="B236" s="13"/>
      <c r="C236" s="13"/>
      <c r="D236" s="13"/>
      <c r="E236" s="13"/>
      <c r="F236" s="13"/>
      <c r="G236" s="13"/>
      <c r="H236" s="13"/>
      <c r="I236" s="13"/>
      <c r="J236" s="215"/>
      <c r="K236" s="215"/>
      <c r="L236" s="13"/>
      <c r="M236" s="13"/>
      <c r="N236" s="215"/>
      <c r="O236" s="215"/>
      <c r="P236" s="215"/>
      <c r="Q236" s="215"/>
      <c r="R236" s="13"/>
      <c r="S236" s="13"/>
      <c r="T236" s="215"/>
      <c r="U236" s="215"/>
      <c r="V236" s="215"/>
      <c r="W236" s="215"/>
      <c r="X236" s="13"/>
      <c r="Y236" s="13"/>
      <c r="Z236" s="13"/>
      <c r="AA236" s="13"/>
    </row>
    <row r="237" spans="1:27">
      <c r="A237" s="13"/>
      <c r="B237" s="13"/>
      <c r="C237" s="13"/>
      <c r="D237" s="13"/>
      <c r="E237" s="13"/>
      <c r="F237" s="13"/>
      <c r="G237" s="13"/>
      <c r="H237" s="13"/>
      <c r="I237" s="13"/>
      <c r="J237" s="215"/>
      <c r="K237" s="215"/>
      <c r="L237" s="13"/>
      <c r="M237" s="13"/>
      <c r="N237" s="215"/>
      <c r="O237" s="215"/>
      <c r="P237" s="215"/>
      <c r="Q237" s="215"/>
      <c r="R237" s="13"/>
      <c r="S237" s="13"/>
      <c r="T237" s="215"/>
      <c r="U237" s="215"/>
      <c r="V237" s="215"/>
      <c r="W237" s="215"/>
      <c r="X237" s="13"/>
      <c r="Y237" s="13"/>
      <c r="Z237" s="13"/>
      <c r="AA237" s="13"/>
    </row>
    <row r="238" spans="1:27">
      <c r="A238" s="13"/>
      <c r="B238" s="13"/>
      <c r="C238" s="13"/>
      <c r="D238" s="13"/>
      <c r="E238" s="13"/>
      <c r="F238" s="13"/>
      <c r="G238" s="13"/>
      <c r="H238" s="13"/>
      <c r="I238" s="13"/>
      <c r="J238" s="215"/>
      <c r="K238" s="215"/>
      <c r="L238" s="13"/>
      <c r="M238" s="13"/>
      <c r="N238" s="215"/>
      <c r="O238" s="215"/>
      <c r="P238" s="215"/>
      <c r="Q238" s="215"/>
      <c r="R238" s="13"/>
      <c r="S238" s="13"/>
      <c r="T238" s="215"/>
      <c r="U238" s="215"/>
      <c r="V238" s="215"/>
      <c r="W238" s="215"/>
      <c r="X238" s="13"/>
      <c r="Y238" s="13"/>
      <c r="Z238" s="13"/>
      <c r="AA238" s="13"/>
    </row>
    <row r="239" spans="1:27">
      <c r="A239" s="13"/>
      <c r="B239" s="13"/>
      <c r="C239" s="13"/>
      <c r="D239" s="13"/>
      <c r="E239" s="13"/>
      <c r="F239" s="13"/>
      <c r="G239" s="13"/>
      <c r="H239" s="13"/>
      <c r="I239" s="13"/>
      <c r="J239" s="215"/>
      <c r="K239" s="215"/>
      <c r="L239" s="13"/>
      <c r="M239" s="13"/>
      <c r="N239" s="215"/>
      <c r="O239" s="215"/>
      <c r="P239" s="215"/>
      <c r="Q239" s="215"/>
      <c r="R239" s="13"/>
      <c r="S239" s="13"/>
      <c r="T239" s="215"/>
      <c r="U239" s="215"/>
      <c r="V239" s="215"/>
      <c r="W239" s="215"/>
      <c r="X239" s="13"/>
      <c r="Y239" s="13"/>
      <c r="Z239" s="13"/>
      <c r="AA239" s="13"/>
    </row>
    <row r="240" spans="1:27">
      <c r="A240" s="13"/>
      <c r="B240" s="13"/>
      <c r="C240" s="13"/>
      <c r="D240" s="13"/>
      <c r="E240" s="13"/>
      <c r="F240" s="13"/>
      <c r="G240" s="13"/>
      <c r="H240" s="13"/>
      <c r="I240" s="13"/>
      <c r="J240" s="215"/>
      <c r="K240" s="215"/>
      <c r="L240" s="13"/>
      <c r="M240" s="13"/>
      <c r="N240" s="215"/>
      <c r="O240" s="215"/>
      <c r="P240" s="215"/>
      <c r="Q240" s="215"/>
      <c r="R240" s="13"/>
      <c r="S240" s="13"/>
      <c r="T240" s="215"/>
      <c r="U240" s="215"/>
      <c r="V240" s="215"/>
      <c r="W240" s="215"/>
      <c r="X240" s="13"/>
      <c r="Y240" s="13"/>
      <c r="Z240" s="13"/>
      <c r="AA240" s="13"/>
    </row>
    <row r="241" spans="1:27">
      <c r="A241" s="13"/>
      <c r="B241" s="13"/>
      <c r="C241" s="13"/>
      <c r="D241" s="13"/>
      <c r="E241" s="13"/>
      <c r="F241" s="13"/>
      <c r="G241" s="13"/>
      <c r="H241" s="13"/>
      <c r="I241" s="13"/>
      <c r="J241" s="215"/>
      <c r="K241" s="215"/>
      <c r="L241" s="13"/>
      <c r="M241" s="13"/>
      <c r="N241" s="215"/>
      <c r="O241" s="215"/>
      <c r="P241" s="215"/>
      <c r="Q241" s="215"/>
      <c r="R241" s="13"/>
      <c r="S241" s="13"/>
      <c r="T241" s="215"/>
      <c r="U241" s="215"/>
      <c r="V241" s="215"/>
      <c r="W241" s="215"/>
      <c r="X241" s="13"/>
      <c r="Y241" s="13"/>
      <c r="Z241" s="13"/>
      <c r="AA241" s="13"/>
    </row>
    <row r="242" spans="1:27">
      <c r="A242" s="13"/>
      <c r="B242" s="13"/>
      <c r="C242" s="13"/>
      <c r="D242" s="13"/>
      <c r="E242" s="13"/>
      <c r="F242" s="13"/>
      <c r="G242" s="13"/>
      <c r="H242" s="13"/>
      <c r="I242" s="13"/>
      <c r="J242" s="215"/>
      <c r="K242" s="215"/>
      <c r="L242" s="13"/>
      <c r="M242" s="13"/>
      <c r="N242" s="215"/>
      <c r="O242" s="215"/>
      <c r="P242" s="215"/>
      <c r="Q242" s="215"/>
      <c r="R242" s="13"/>
      <c r="S242" s="13"/>
      <c r="T242" s="215"/>
      <c r="U242" s="215"/>
      <c r="V242" s="215"/>
      <c r="W242" s="215"/>
      <c r="X242" s="13"/>
      <c r="Y242" s="13"/>
      <c r="Z242" s="13"/>
      <c r="AA242" s="13"/>
    </row>
    <row r="243" spans="1:27">
      <c r="A243" s="13"/>
      <c r="B243" s="13"/>
      <c r="C243" s="13"/>
      <c r="D243" s="13"/>
      <c r="E243" s="13"/>
      <c r="F243" s="13"/>
      <c r="G243" s="13"/>
      <c r="H243" s="13"/>
      <c r="I243" s="13"/>
      <c r="J243" s="215"/>
      <c r="K243" s="215"/>
      <c r="L243" s="13"/>
      <c r="M243" s="13"/>
      <c r="N243" s="215"/>
      <c r="O243" s="215"/>
      <c r="P243" s="215"/>
      <c r="Q243" s="215"/>
      <c r="R243" s="13"/>
      <c r="S243" s="13"/>
      <c r="T243" s="215"/>
      <c r="U243" s="215"/>
      <c r="V243" s="215"/>
      <c r="W243" s="215"/>
      <c r="X243" s="13"/>
      <c r="Y243" s="13"/>
      <c r="Z243" s="13"/>
      <c r="AA243" s="13"/>
    </row>
    <row r="244" spans="1:27">
      <c r="A244" s="13"/>
      <c r="B244" s="13"/>
      <c r="C244" s="13"/>
      <c r="D244" s="13"/>
      <c r="E244" s="13"/>
      <c r="F244" s="13"/>
      <c r="G244" s="13"/>
      <c r="H244" s="13"/>
      <c r="I244" s="13"/>
      <c r="J244" s="215"/>
      <c r="K244" s="215"/>
      <c r="L244" s="13"/>
      <c r="M244" s="13"/>
      <c r="N244" s="215"/>
      <c r="O244" s="215"/>
      <c r="P244" s="215"/>
      <c r="Q244" s="215"/>
      <c r="R244" s="13"/>
      <c r="S244" s="13"/>
      <c r="T244" s="215"/>
      <c r="U244" s="215"/>
      <c r="V244" s="215"/>
      <c r="W244" s="215"/>
      <c r="X244" s="13"/>
      <c r="Y244" s="13"/>
      <c r="Z244" s="13"/>
      <c r="AA244" s="13"/>
    </row>
    <row r="245" spans="1:27">
      <c r="A245" s="13"/>
      <c r="B245" s="13"/>
      <c r="C245" s="13"/>
      <c r="D245" s="13"/>
      <c r="E245" s="13"/>
      <c r="F245" s="13"/>
      <c r="G245" s="13"/>
      <c r="H245" s="13"/>
      <c r="I245" s="13"/>
      <c r="J245" s="215"/>
      <c r="K245" s="215"/>
      <c r="L245" s="13"/>
      <c r="M245" s="13"/>
      <c r="N245" s="215"/>
      <c r="O245" s="215"/>
      <c r="P245" s="215"/>
      <c r="Q245" s="215"/>
      <c r="R245" s="13"/>
      <c r="S245" s="13"/>
      <c r="T245" s="215"/>
      <c r="U245" s="215"/>
      <c r="V245" s="215"/>
      <c r="W245" s="215"/>
      <c r="X245" s="13"/>
      <c r="Y245" s="13"/>
      <c r="Z245" s="13"/>
      <c r="AA245" s="13"/>
    </row>
    <row r="246" spans="1:27">
      <c r="A246" s="13"/>
      <c r="B246" s="13"/>
      <c r="C246" s="13"/>
      <c r="D246" s="13"/>
      <c r="E246" s="13"/>
      <c r="F246" s="13"/>
      <c r="G246" s="13"/>
      <c r="H246" s="13"/>
      <c r="I246" s="13"/>
      <c r="J246" s="215"/>
      <c r="K246" s="215"/>
      <c r="L246" s="13"/>
      <c r="M246" s="13"/>
      <c r="N246" s="215"/>
      <c r="O246" s="215"/>
      <c r="P246" s="215"/>
      <c r="Q246" s="215"/>
      <c r="R246" s="13"/>
      <c r="S246" s="13"/>
      <c r="T246" s="215"/>
      <c r="U246" s="215"/>
      <c r="V246" s="215"/>
      <c r="W246" s="215"/>
      <c r="X246" s="13"/>
      <c r="Y246" s="13"/>
      <c r="Z246" s="13"/>
      <c r="AA246" s="13"/>
    </row>
    <row r="247" spans="1:27">
      <c r="A247" s="13"/>
      <c r="B247" s="13"/>
      <c r="C247" s="13"/>
      <c r="D247" s="13"/>
      <c r="E247" s="13"/>
      <c r="F247" s="13"/>
      <c r="G247" s="13"/>
      <c r="H247" s="13"/>
      <c r="I247" s="13"/>
      <c r="J247" s="215"/>
      <c r="K247" s="215"/>
      <c r="L247" s="13"/>
      <c r="M247" s="13"/>
      <c r="N247" s="215"/>
      <c r="O247" s="215"/>
      <c r="P247" s="215"/>
      <c r="Q247" s="215"/>
      <c r="R247" s="13"/>
      <c r="S247" s="13"/>
      <c r="T247" s="215"/>
      <c r="U247" s="215"/>
      <c r="V247" s="215"/>
      <c r="W247" s="215"/>
      <c r="X247" s="13"/>
      <c r="Y247" s="13"/>
      <c r="Z247" s="13"/>
      <c r="AA247" s="13"/>
    </row>
    <row r="248" spans="1:27">
      <c r="A248" s="13"/>
      <c r="B248" s="13"/>
      <c r="C248" s="13"/>
      <c r="D248" s="13"/>
      <c r="E248" s="13"/>
      <c r="F248" s="13"/>
      <c r="G248" s="13"/>
      <c r="H248" s="13"/>
      <c r="I248" s="13"/>
      <c r="J248" s="215"/>
      <c r="K248" s="215"/>
      <c r="L248" s="13"/>
      <c r="M248" s="13"/>
      <c r="N248" s="215"/>
      <c r="O248" s="215"/>
      <c r="P248" s="215"/>
      <c r="Q248" s="215"/>
      <c r="R248" s="13"/>
      <c r="S248" s="13"/>
      <c r="T248" s="215"/>
      <c r="U248" s="215"/>
      <c r="V248" s="215"/>
      <c r="W248" s="215"/>
      <c r="X248" s="13"/>
      <c r="Y248" s="13"/>
      <c r="Z248" s="13"/>
      <c r="AA248" s="13"/>
    </row>
    <row r="249" spans="1:27">
      <c r="A249" s="13"/>
      <c r="B249" s="13"/>
      <c r="C249" s="13"/>
      <c r="D249" s="13"/>
      <c r="E249" s="13"/>
      <c r="F249" s="13"/>
      <c r="G249" s="13"/>
      <c r="H249" s="13"/>
      <c r="I249" s="13"/>
      <c r="J249" s="215"/>
      <c r="K249" s="215"/>
      <c r="L249" s="13"/>
      <c r="M249" s="13"/>
      <c r="N249" s="215"/>
      <c r="O249" s="215"/>
      <c r="P249" s="215"/>
      <c r="Q249" s="215"/>
      <c r="R249" s="13"/>
      <c r="S249" s="13"/>
      <c r="T249" s="215"/>
      <c r="U249" s="215"/>
      <c r="V249" s="215"/>
      <c r="W249" s="215"/>
      <c r="X249" s="13"/>
      <c r="Y249" s="13"/>
      <c r="Z249" s="13"/>
      <c r="AA249" s="13"/>
    </row>
  </sheetData>
  <mergeCells count="39">
    <mergeCell ref="A5:X5"/>
    <mergeCell ref="A1:AA1"/>
    <mergeCell ref="A2:AA2"/>
    <mergeCell ref="A4:X4"/>
    <mergeCell ref="A3:AA3"/>
    <mergeCell ref="AC9:AD9"/>
    <mergeCell ref="T10:T11"/>
    <mergeCell ref="AC10:AC11"/>
    <mergeCell ref="L10:M10"/>
    <mergeCell ref="N7:O8"/>
    <mergeCell ref="AB7:AD8"/>
    <mergeCell ref="AB9:AB11"/>
    <mergeCell ref="N9:N11"/>
    <mergeCell ref="U10:W10"/>
    <mergeCell ref="T9:W9"/>
    <mergeCell ref="X7:X11"/>
    <mergeCell ref="P9:P11"/>
    <mergeCell ref="R10:S10"/>
    <mergeCell ref="B7:B11"/>
    <mergeCell ref="J9:J11"/>
    <mergeCell ref="T7:W8"/>
    <mergeCell ref="J7:M8"/>
    <mergeCell ref="K9:M9"/>
    <mergeCell ref="A6:AA6"/>
    <mergeCell ref="F7:F11"/>
    <mergeCell ref="G7:I7"/>
    <mergeCell ref="G8:G11"/>
    <mergeCell ref="H8:I8"/>
    <mergeCell ref="H9:H11"/>
    <mergeCell ref="I9:I11"/>
    <mergeCell ref="K10:K11"/>
    <mergeCell ref="O9:O11"/>
    <mergeCell ref="C7:C11"/>
    <mergeCell ref="D7:D11"/>
    <mergeCell ref="E7:E11"/>
    <mergeCell ref="P7:S8"/>
    <mergeCell ref="Q9:S9"/>
    <mergeCell ref="Q10:Q11"/>
    <mergeCell ref="A7:A11"/>
  </mergeCells>
  <phoneticPr fontId="276" type="noConversion"/>
  <printOptions horizontalCentered="1"/>
  <pageMargins left="0.39370078740157499" right="0.24" top="0.57999999999999996" bottom="0.5" header="0.3" footer="0.2"/>
  <pageSetup paperSize="9" scale="70" fitToHeight="0" orientation="landscape" useFirstPageNumber="1" r:id="rId1"/>
  <headerFooter>
    <oddHeader>Page &amp;P</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42" customWidth="1"/>
    <col min="2" max="2" width="24" style="44" customWidth="1"/>
    <col min="3" max="3" width="7.7109375" style="47" customWidth="1"/>
    <col min="4" max="4" width="9" style="47" customWidth="1"/>
    <col min="5" max="7" width="9.140625" style="47" customWidth="1"/>
    <col min="8" max="8" width="10.140625" style="47" customWidth="1"/>
    <col min="9" max="9" width="10.7109375" style="3" customWidth="1"/>
    <col min="10" max="14" width="9.7109375" style="3" customWidth="1"/>
    <col min="15" max="15" width="8.28515625" style="3" bestFit="1" customWidth="1"/>
    <col min="16" max="16" width="10.42578125" style="3" hidden="1" customWidth="1"/>
    <col min="17" max="21" width="8.855468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855468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85546875" style="3" customWidth="1"/>
    <col min="56" max="56" width="11" style="3" customWidth="1"/>
    <col min="57" max="59" width="9" style="3" customWidth="1"/>
    <col min="60" max="60" width="10.140625" style="3" customWidth="1"/>
    <col min="61" max="62" width="8.5703125" style="3" customWidth="1"/>
    <col min="63" max="63" width="11" style="3" customWidth="1"/>
    <col min="64" max="64" width="8.85546875" style="3" customWidth="1"/>
    <col min="65" max="65" width="11" style="3" customWidth="1"/>
    <col min="66" max="69" width="9.140625" style="3" customWidth="1"/>
    <col min="70" max="266" width="9.140625" style="13"/>
    <col min="267" max="267" width="5.140625" style="13" customWidth="1"/>
    <col min="268" max="268" width="24" style="13" customWidth="1"/>
    <col min="269" max="269" width="7.7109375" style="13" customWidth="1"/>
    <col min="270" max="270" width="9" style="13" customWidth="1"/>
    <col min="271" max="273" width="9.140625" style="13" customWidth="1"/>
    <col min="274" max="274" width="10.140625" style="13" customWidth="1"/>
    <col min="275" max="275" width="10.7109375" style="13" customWidth="1"/>
    <col min="276" max="276" width="10" style="13" customWidth="1"/>
    <col min="277" max="277" width="9.42578125" style="13" customWidth="1"/>
    <col min="278" max="279" width="10.7109375" style="13" customWidth="1"/>
    <col min="280" max="280" width="9.28515625" style="13" customWidth="1"/>
    <col min="281" max="285" width="10.7109375" style="13" customWidth="1"/>
    <col min="286" max="286" width="10.42578125" style="13" customWidth="1"/>
    <col min="287" max="289" width="8.85546875" style="13" customWidth="1"/>
    <col min="290" max="291" width="10.140625" style="13" customWidth="1"/>
    <col min="292" max="294" width="9.5703125" style="13" customWidth="1"/>
    <col min="295" max="295" width="10.140625" style="13" customWidth="1"/>
    <col min="296" max="300" width="0" style="13" hidden="1" customWidth="1"/>
    <col min="301" max="301" width="10.140625" style="13" customWidth="1"/>
    <col min="302" max="304" width="9.5703125" style="13" customWidth="1"/>
    <col min="305" max="305" width="10.140625" style="13" customWidth="1"/>
    <col min="306" max="317" width="0" style="13" hidden="1" customWidth="1"/>
    <col min="318" max="318" width="10.140625" style="13" customWidth="1"/>
    <col min="319" max="320" width="9.85546875" style="13" customWidth="1"/>
    <col min="321" max="321" width="12.5703125" style="13" customWidth="1"/>
    <col min="322" max="322" width="9.85546875" style="13" customWidth="1"/>
    <col min="323" max="323" width="12.5703125" style="13" customWidth="1"/>
    <col min="324" max="324" width="10.140625" style="13" customWidth="1"/>
    <col min="325" max="325" width="9.42578125" style="13" customWidth="1"/>
    <col min="326" max="522" width="9.140625" style="13"/>
    <col min="523" max="523" width="5.140625" style="13" customWidth="1"/>
    <col min="524" max="524" width="24" style="13" customWidth="1"/>
    <col min="525" max="525" width="7.7109375" style="13" customWidth="1"/>
    <col min="526" max="526" width="9" style="13" customWidth="1"/>
    <col min="527" max="529" width="9.140625" style="13" customWidth="1"/>
    <col min="530" max="530" width="10.140625" style="13" customWidth="1"/>
    <col min="531" max="531" width="10.7109375" style="13" customWidth="1"/>
    <col min="532" max="532" width="10" style="13" customWidth="1"/>
    <col min="533" max="533" width="9.42578125" style="13" customWidth="1"/>
    <col min="534" max="535" width="10.7109375" style="13" customWidth="1"/>
    <col min="536" max="536" width="9.28515625" style="13" customWidth="1"/>
    <col min="537" max="541" width="10.7109375" style="13" customWidth="1"/>
    <col min="542" max="542" width="10.42578125" style="13" customWidth="1"/>
    <col min="543" max="545" width="8.85546875" style="13" customWidth="1"/>
    <col min="546" max="547" width="10.140625" style="13" customWidth="1"/>
    <col min="548" max="550" width="9.5703125" style="13" customWidth="1"/>
    <col min="551" max="551" width="10.140625" style="13" customWidth="1"/>
    <col min="552" max="556" width="0" style="13" hidden="1" customWidth="1"/>
    <col min="557" max="557" width="10.140625" style="13" customWidth="1"/>
    <col min="558" max="560" width="9.5703125" style="13" customWidth="1"/>
    <col min="561" max="561" width="10.140625" style="13" customWidth="1"/>
    <col min="562" max="573" width="0" style="13" hidden="1" customWidth="1"/>
    <col min="574" max="574" width="10.140625" style="13" customWidth="1"/>
    <col min="575" max="576" width="9.85546875" style="13" customWidth="1"/>
    <col min="577" max="577" width="12.5703125" style="13" customWidth="1"/>
    <col min="578" max="578" width="9.85546875" style="13" customWidth="1"/>
    <col min="579" max="579" width="12.5703125" style="13" customWidth="1"/>
    <col min="580" max="580" width="10.140625" style="13" customWidth="1"/>
    <col min="581" max="581" width="9.42578125" style="13" customWidth="1"/>
    <col min="582" max="778" width="9.140625" style="13"/>
    <col min="779" max="779" width="5.140625" style="13" customWidth="1"/>
    <col min="780" max="780" width="24" style="13" customWidth="1"/>
    <col min="781" max="781" width="7.7109375" style="13" customWidth="1"/>
    <col min="782" max="782" width="9" style="13" customWidth="1"/>
    <col min="783" max="785" width="9.140625" style="13" customWidth="1"/>
    <col min="786" max="786" width="10.140625" style="13" customWidth="1"/>
    <col min="787" max="787" width="10.7109375" style="13" customWidth="1"/>
    <col min="788" max="788" width="10" style="13" customWidth="1"/>
    <col min="789" max="789" width="9.42578125" style="13" customWidth="1"/>
    <col min="790" max="791" width="10.7109375" style="13" customWidth="1"/>
    <col min="792" max="792" width="9.28515625" style="13" customWidth="1"/>
    <col min="793" max="797" width="10.7109375" style="13" customWidth="1"/>
    <col min="798" max="798" width="10.42578125" style="13" customWidth="1"/>
    <col min="799" max="801" width="8.85546875" style="13" customWidth="1"/>
    <col min="802" max="803" width="10.140625" style="13" customWidth="1"/>
    <col min="804" max="806" width="9.5703125" style="13" customWidth="1"/>
    <col min="807" max="807" width="10.140625" style="13" customWidth="1"/>
    <col min="808" max="812" width="0" style="13" hidden="1" customWidth="1"/>
    <col min="813" max="813" width="10.140625" style="13" customWidth="1"/>
    <col min="814" max="816" width="9.5703125" style="13" customWidth="1"/>
    <col min="817" max="817" width="10.140625" style="13" customWidth="1"/>
    <col min="818" max="829" width="0" style="13" hidden="1" customWidth="1"/>
    <col min="830" max="830" width="10.140625" style="13" customWidth="1"/>
    <col min="831" max="832" width="9.85546875" style="13" customWidth="1"/>
    <col min="833" max="833" width="12.5703125" style="13" customWidth="1"/>
    <col min="834" max="834" width="9.85546875" style="13" customWidth="1"/>
    <col min="835" max="835" width="12.5703125" style="13" customWidth="1"/>
    <col min="836" max="836" width="10.140625" style="13" customWidth="1"/>
    <col min="837" max="837" width="9.42578125" style="13" customWidth="1"/>
    <col min="838" max="1034" width="9.140625" style="13"/>
    <col min="1035" max="1035" width="5.140625" style="13" customWidth="1"/>
    <col min="1036" max="1036" width="24" style="13" customWidth="1"/>
    <col min="1037" max="1037" width="7.7109375" style="13" customWidth="1"/>
    <col min="1038" max="1038" width="9" style="13" customWidth="1"/>
    <col min="1039" max="1041" width="9.140625" style="13" customWidth="1"/>
    <col min="1042" max="1042" width="10.140625" style="13" customWidth="1"/>
    <col min="1043" max="1043" width="10.7109375" style="13" customWidth="1"/>
    <col min="1044" max="1044" width="10" style="13" customWidth="1"/>
    <col min="1045" max="1045" width="9.42578125" style="13" customWidth="1"/>
    <col min="1046" max="1047" width="10.7109375" style="13" customWidth="1"/>
    <col min="1048" max="1048" width="9.28515625" style="13" customWidth="1"/>
    <col min="1049" max="1053" width="10.7109375" style="13" customWidth="1"/>
    <col min="1054" max="1054" width="10.42578125" style="13" customWidth="1"/>
    <col min="1055" max="1057" width="8.85546875" style="13" customWidth="1"/>
    <col min="1058" max="1059" width="10.140625" style="13" customWidth="1"/>
    <col min="1060" max="1062" width="9.5703125" style="13" customWidth="1"/>
    <col min="1063" max="1063" width="10.140625" style="13" customWidth="1"/>
    <col min="1064" max="1068" width="0" style="13" hidden="1" customWidth="1"/>
    <col min="1069" max="1069" width="10.140625" style="13" customWidth="1"/>
    <col min="1070" max="1072" width="9.5703125" style="13" customWidth="1"/>
    <col min="1073" max="1073" width="10.140625" style="13" customWidth="1"/>
    <col min="1074" max="1085" width="0" style="13" hidden="1" customWidth="1"/>
    <col min="1086" max="1086" width="10.140625" style="13" customWidth="1"/>
    <col min="1087" max="1088" width="9.85546875" style="13" customWidth="1"/>
    <col min="1089" max="1089" width="12.5703125" style="13" customWidth="1"/>
    <col min="1090" max="1090" width="9.85546875" style="13" customWidth="1"/>
    <col min="1091" max="1091" width="12.5703125" style="13" customWidth="1"/>
    <col min="1092" max="1092" width="10.140625" style="13" customWidth="1"/>
    <col min="1093" max="1093" width="9.42578125" style="13" customWidth="1"/>
    <col min="1094" max="1290" width="9.140625" style="13"/>
    <col min="1291" max="1291" width="5.140625" style="13" customWidth="1"/>
    <col min="1292" max="1292" width="24" style="13" customWidth="1"/>
    <col min="1293" max="1293" width="7.7109375" style="13" customWidth="1"/>
    <col min="1294" max="1294" width="9" style="13" customWidth="1"/>
    <col min="1295" max="1297" width="9.140625" style="13" customWidth="1"/>
    <col min="1298" max="1298" width="10.140625" style="13" customWidth="1"/>
    <col min="1299" max="1299" width="10.7109375" style="13" customWidth="1"/>
    <col min="1300" max="1300" width="10" style="13" customWidth="1"/>
    <col min="1301" max="1301" width="9.42578125" style="13" customWidth="1"/>
    <col min="1302" max="1303" width="10.7109375" style="13" customWidth="1"/>
    <col min="1304" max="1304" width="9.28515625" style="13" customWidth="1"/>
    <col min="1305" max="1309" width="10.7109375" style="13" customWidth="1"/>
    <col min="1310" max="1310" width="10.42578125" style="13" customWidth="1"/>
    <col min="1311" max="1313" width="8.85546875" style="13" customWidth="1"/>
    <col min="1314" max="1315" width="10.140625" style="13" customWidth="1"/>
    <col min="1316" max="1318" width="9.5703125" style="13" customWidth="1"/>
    <col min="1319" max="1319" width="10.140625" style="13" customWidth="1"/>
    <col min="1320" max="1324" width="0" style="13" hidden="1" customWidth="1"/>
    <col min="1325" max="1325" width="10.140625" style="13" customWidth="1"/>
    <col min="1326" max="1328" width="9.5703125" style="13" customWidth="1"/>
    <col min="1329" max="1329" width="10.140625" style="13" customWidth="1"/>
    <col min="1330" max="1341" width="0" style="13" hidden="1" customWidth="1"/>
    <col min="1342" max="1342" width="10.140625" style="13" customWidth="1"/>
    <col min="1343" max="1344" width="9.85546875" style="13" customWidth="1"/>
    <col min="1345" max="1345" width="12.5703125" style="13" customWidth="1"/>
    <col min="1346" max="1346" width="9.85546875" style="13" customWidth="1"/>
    <col min="1347" max="1347" width="12.5703125" style="13" customWidth="1"/>
    <col min="1348" max="1348" width="10.140625" style="13" customWidth="1"/>
    <col min="1349" max="1349" width="9.42578125" style="13" customWidth="1"/>
    <col min="1350" max="1546" width="9.140625" style="13"/>
    <col min="1547" max="1547" width="5.140625" style="13" customWidth="1"/>
    <col min="1548" max="1548" width="24" style="13" customWidth="1"/>
    <col min="1549" max="1549" width="7.7109375" style="13" customWidth="1"/>
    <col min="1550" max="1550" width="9" style="13" customWidth="1"/>
    <col min="1551" max="1553" width="9.140625" style="13" customWidth="1"/>
    <col min="1554" max="1554" width="10.140625" style="13" customWidth="1"/>
    <col min="1555" max="1555" width="10.7109375" style="13" customWidth="1"/>
    <col min="1556" max="1556" width="10" style="13" customWidth="1"/>
    <col min="1557" max="1557" width="9.42578125" style="13" customWidth="1"/>
    <col min="1558" max="1559" width="10.7109375" style="13" customWidth="1"/>
    <col min="1560" max="1560" width="9.28515625" style="13" customWidth="1"/>
    <col min="1561" max="1565" width="10.7109375" style="13" customWidth="1"/>
    <col min="1566" max="1566" width="10.42578125" style="13" customWidth="1"/>
    <col min="1567" max="1569" width="8.85546875" style="13" customWidth="1"/>
    <col min="1570" max="1571" width="10.140625" style="13" customWidth="1"/>
    <col min="1572" max="1574" width="9.5703125" style="13" customWidth="1"/>
    <col min="1575" max="1575" width="10.140625" style="13" customWidth="1"/>
    <col min="1576" max="1580" width="0" style="13" hidden="1" customWidth="1"/>
    <col min="1581" max="1581" width="10.140625" style="13" customWidth="1"/>
    <col min="1582" max="1584" width="9.5703125" style="13" customWidth="1"/>
    <col min="1585" max="1585" width="10.140625" style="13" customWidth="1"/>
    <col min="1586" max="1597" width="0" style="13" hidden="1" customWidth="1"/>
    <col min="1598" max="1598" width="10.140625" style="13" customWidth="1"/>
    <col min="1599" max="1600" width="9.85546875" style="13" customWidth="1"/>
    <col min="1601" max="1601" width="12.5703125" style="13" customWidth="1"/>
    <col min="1602" max="1602" width="9.85546875" style="13" customWidth="1"/>
    <col min="1603" max="1603" width="12.5703125" style="13" customWidth="1"/>
    <col min="1604" max="1604" width="10.140625" style="13" customWidth="1"/>
    <col min="1605" max="1605" width="9.42578125" style="13" customWidth="1"/>
    <col min="1606" max="1802" width="9.140625" style="13"/>
    <col min="1803" max="1803" width="5.140625" style="13" customWidth="1"/>
    <col min="1804" max="1804" width="24" style="13" customWidth="1"/>
    <col min="1805" max="1805" width="7.7109375" style="13" customWidth="1"/>
    <col min="1806" max="1806" width="9" style="13" customWidth="1"/>
    <col min="1807" max="1809" width="9.140625" style="13" customWidth="1"/>
    <col min="1810" max="1810" width="10.140625" style="13" customWidth="1"/>
    <col min="1811" max="1811" width="10.7109375" style="13" customWidth="1"/>
    <col min="1812" max="1812" width="10" style="13" customWidth="1"/>
    <col min="1813" max="1813" width="9.42578125" style="13" customWidth="1"/>
    <col min="1814" max="1815" width="10.7109375" style="13" customWidth="1"/>
    <col min="1816" max="1816" width="9.28515625" style="13" customWidth="1"/>
    <col min="1817" max="1821" width="10.7109375" style="13" customWidth="1"/>
    <col min="1822" max="1822" width="10.42578125" style="13" customWidth="1"/>
    <col min="1823" max="1825" width="8.85546875" style="13" customWidth="1"/>
    <col min="1826" max="1827" width="10.140625" style="13" customWidth="1"/>
    <col min="1828" max="1830" width="9.5703125" style="13" customWidth="1"/>
    <col min="1831" max="1831" width="10.140625" style="13" customWidth="1"/>
    <col min="1832" max="1836" width="0" style="13" hidden="1" customWidth="1"/>
    <col min="1837" max="1837" width="10.140625" style="13" customWidth="1"/>
    <col min="1838" max="1840" width="9.5703125" style="13" customWidth="1"/>
    <col min="1841" max="1841" width="10.140625" style="13" customWidth="1"/>
    <col min="1842" max="1853" width="0" style="13" hidden="1" customWidth="1"/>
    <col min="1854" max="1854" width="10.140625" style="13" customWidth="1"/>
    <col min="1855" max="1856" width="9.85546875" style="13" customWidth="1"/>
    <col min="1857" max="1857" width="12.5703125" style="13" customWidth="1"/>
    <col min="1858" max="1858" width="9.85546875" style="13" customWidth="1"/>
    <col min="1859" max="1859" width="12.5703125" style="13" customWidth="1"/>
    <col min="1860" max="1860" width="10.140625" style="13" customWidth="1"/>
    <col min="1861" max="1861" width="9.42578125" style="13" customWidth="1"/>
    <col min="1862" max="2058" width="9.140625" style="13"/>
    <col min="2059" max="2059" width="5.140625" style="13" customWidth="1"/>
    <col min="2060" max="2060" width="24" style="13" customWidth="1"/>
    <col min="2061" max="2061" width="7.7109375" style="13" customWidth="1"/>
    <col min="2062" max="2062" width="9" style="13" customWidth="1"/>
    <col min="2063" max="2065" width="9.140625" style="13" customWidth="1"/>
    <col min="2066" max="2066" width="10.140625" style="13" customWidth="1"/>
    <col min="2067" max="2067" width="10.7109375" style="13" customWidth="1"/>
    <col min="2068" max="2068" width="10" style="13" customWidth="1"/>
    <col min="2069" max="2069" width="9.42578125" style="13" customWidth="1"/>
    <col min="2070" max="2071" width="10.7109375" style="13" customWidth="1"/>
    <col min="2072" max="2072" width="9.28515625" style="13" customWidth="1"/>
    <col min="2073" max="2077" width="10.7109375" style="13" customWidth="1"/>
    <col min="2078" max="2078" width="10.42578125" style="13" customWidth="1"/>
    <col min="2079" max="2081" width="8.85546875" style="13" customWidth="1"/>
    <col min="2082" max="2083" width="10.140625" style="13" customWidth="1"/>
    <col min="2084" max="2086" width="9.5703125" style="13" customWidth="1"/>
    <col min="2087" max="2087" width="10.140625" style="13" customWidth="1"/>
    <col min="2088" max="2092" width="0" style="13" hidden="1" customWidth="1"/>
    <col min="2093" max="2093" width="10.140625" style="13" customWidth="1"/>
    <col min="2094" max="2096" width="9.5703125" style="13" customWidth="1"/>
    <col min="2097" max="2097" width="10.140625" style="13" customWidth="1"/>
    <col min="2098" max="2109" width="0" style="13" hidden="1" customWidth="1"/>
    <col min="2110" max="2110" width="10.140625" style="13" customWidth="1"/>
    <col min="2111" max="2112" width="9.85546875" style="13" customWidth="1"/>
    <col min="2113" max="2113" width="12.5703125" style="13" customWidth="1"/>
    <col min="2114" max="2114" width="9.85546875" style="13" customWidth="1"/>
    <col min="2115" max="2115" width="12.5703125" style="13" customWidth="1"/>
    <col min="2116" max="2116" width="10.140625" style="13" customWidth="1"/>
    <col min="2117" max="2117" width="9.42578125" style="13" customWidth="1"/>
    <col min="2118" max="2314" width="9.140625" style="13"/>
    <col min="2315" max="2315" width="5.140625" style="13" customWidth="1"/>
    <col min="2316" max="2316" width="24" style="13" customWidth="1"/>
    <col min="2317" max="2317" width="7.7109375" style="13" customWidth="1"/>
    <col min="2318" max="2318" width="9" style="13" customWidth="1"/>
    <col min="2319" max="2321" width="9.140625" style="13" customWidth="1"/>
    <col min="2322" max="2322" width="10.140625" style="13" customWidth="1"/>
    <col min="2323" max="2323" width="10.7109375" style="13" customWidth="1"/>
    <col min="2324" max="2324" width="10" style="13" customWidth="1"/>
    <col min="2325" max="2325" width="9.42578125" style="13" customWidth="1"/>
    <col min="2326" max="2327" width="10.7109375" style="13" customWidth="1"/>
    <col min="2328" max="2328" width="9.28515625" style="13" customWidth="1"/>
    <col min="2329" max="2333" width="10.7109375" style="13" customWidth="1"/>
    <col min="2334" max="2334" width="10.42578125" style="13" customWidth="1"/>
    <col min="2335" max="2337" width="8.85546875" style="13" customWidth="1"/>
    <col min="2338" max="2339" width="10.140625" style="13" customWidth="1"/>
    <col min="2340" max="2342" width="9.5703125" style="13" customWidth="1"/>
    <col min="2343" max="2343" width="10.140625" style="13" customWidth="1"/>
    <col min="2344" max="2348" width="0" style="13" hidden="1" customWidth="1"/>
    <col min="2349" max="2349" width="10.140625" style="13" customWidth="1"/>
    <col min="2350" max="2352" width="9.5703125" style="13" customWidth="1"/>
    <col min="2353" max="2353" width="10.140625" style="13" customWidth="1"/>
    <col min="2354" max="2365" width="0" style="13" hidden="1" customWidth="1"/>
    <col min="2366" max="2366" width="10.140625" style="13" customWidth="1"/>
    <col min="2367" max="2368" width="9.85546875" style="13" customWidth="1"/>
    <col min="2369" max="2369" width="12.5703125" style="13" customWidth="1"/>
    <col min="2370" max="2370" width="9.85546875" style="13" customWidth="1"/>
    <col min="2371" max="2371" width="12.5703125" style="13" customWidth="1"/>
    <col min="2372" max="2372" width="10.140625" style="13" customWidth="1"/>
    <col min="2373" max="2373" width="9.42578125" style="13" customWidth="1"/>
    <col min="2374" max="2570" width="9.140625" style="13"/>
    <col min="2571" max="2571" width="5.140625" style="13" customWidth="1"/>
    <col min="2572" max="2572" width="24" style="13" customWidth="1"/>
    <col min="2573" max="2573" width="7.7109375" style="13" customWidth="1"/>
    <col min="2574" max="2574" width="9" style="13" customWidth="1"/>
    <col min="2575" max="2577" width="9.140625" style="13" customWidth="1"/>
    <col min="2578" max="2578" width="10.140625" style="13" customWidth="1"/>
    <col min="2579" max="2579" width="10.7109375" style="13" customWidth="1"/>
    <col min="2580" max="2580" width="10" style="13" customWidth="1"/>
    <col min="2581" max="2581" width="9.42578125" style="13" customWidth="1"/>
    <col min="2582" max="2583" width="10.7109375" style="13" customWidth="1"/>
    <col min="2584" max="2584" width="9.28515625" style="13" customWidth="1"/>
    <col min="2585" max="2589" width="10.7109375" style="13" customWidth="1"/>
    <col min="2590" max="2590" width="10.42578125" style="13" customWidth="1"/>
    <col min="2591" max="2593" width="8.85546875" style="13" customWidth="1"/>
    <col min="2594" max="2595" width="10.140625" style="13" customWidth="1"/>
    <col min="2596" max="2598" width="9.5703125" style="13" customWidth="1"/>
    <col min="2599" max="2599" width="10.140625" style="13" customWidth="1"/>
    <col min="2600" max="2604" width="0" style="13" hidden="1" customWidth="1"/>
    <col min="2605" max="2605" width="10.140625" style="13" customWidth="1"/>
    <col min="2606" max="2608" width="9.5703125" style="13" customWidth="1"/>
    <col min="2609" max="2609" width="10.140625" style="13" customWidth="1"/>
    <col min="2610" max="2621" width="0" style="13" hidden="1" customWidth="1"/>
    <col min="2622" max="2622" width="10.140625" style="13" customWidth="1"/>
    <col min="2623" max="2624" width="9.85546875" style="13" customWidth="1"/>
    <col min="2625" max="2625" width="12.5703125" style="13" customWidth="1"/>
    <col min="2626" max="2626" width="9.85546875" style="13" customWidth="1"/>
    <col min="2627" max="2627" width="12.5703125" style="13" customWidth="1"/>
    <col min="2628" max="2628" width="10.140625" style="13" customWidth="1"/>
    <col min="2629" max="2629" width="9.42578125" style="13" customWidth="1"/>
    <col min="2630" max="2826" width="9.140625" style="13"/>
    <col min="2827" max="2827" width="5.140625" style="13" customWidth="1"/>
    <col min="2828" max="2828" width="24" style="13" customWidth="1"/>
    <col min="2829" max="2829" width="7.7109375" style="13" customWidth="1"/>
    <col min="2830" max="2830" width="9" style="13" customWidth="1"/>
    <col min="2831" max="2833" width="9.140625" style="13" customWidth="1"/>
    <col min="2834" max="2834" width="10.140625" style="13" customWidth="1"/>
    <col min="2835" max="2835" width="10.7109375" style="13" customWidth="1"/>
    <col min="2836" max="2836" width="10" style="13" customWidth="1"/>
    <col min="2837" max="2837" width="9.42578125" style="13" customWidth="1"/>
    <col min="2838" max="2839" width="10.7109375" style="13" customWidth="1"/>
    <col min="2840" max="2840" width="9.28515625" style="13" customWidth="1"/>
    <col min="2841" max="2845" width="10.7109375" style="13" customWidth="1"/>
    <col min="2846" max="2846" width="10.42578125" style="13" customWidth="1"/>
    <col min="2847" max="2849" width="8.85546875" style="13" customWidth="1"/>
    <col min="2850" max="2851" width="10.140625" style="13" customWidth="1"/>
    <col min="2852" max="2854" width="9.5703125" style="13" customWidth="1"/>
    <col min="2855" max="2855" width="10.140625" style="13" customWidth="1"/>
    <col min="2856" max="2860" width="0" style="13" hidden="1" customWidth="1"/>
    <col min="2861" max="2861" width="10.140625" style="13" customWidth="1"/>
    <col min="2862" max="2864" width="9.5703125" style="13" customWidth="1"/>
    <col min="2865" max="2865" width="10.140625" style="13" customWidth="1"/>
    <col min="2866" max="2877" width="0" style="13" hidden="1" customWidth="1"/>
    <col min="2878" max="2878" width="10.140625" style="13" customWidth="1"/>
    <col min="2879" max="2880" width="9.85546875" style="13" customWidth="1"/>
    <col min="2881" max="2881" width="12.5703125" style="13" customWidth="1"/>
    <col min="2882" max="2882" width="9.85546875" style="13" customWidth="1"/>
    <col min="2883" max="2883" width="12.5703125" style="13" customWidth="1"/>
    <col min="2884" max="2884" width="10.140625" style="13" customWidth="1"/>
    <col min="2885" max="2885" width="9.42578125" style="13" customWidth="1"/>
    <col min="2886" max="3082" width="9.140625" style="13"/>
    <col min="3083" max="3083" width="5.140625" style="13" customWidth="1"/>
    <col min="3084" max="3084" width="24" style="13" customWidth="1"/>
    <col min="3085" max="3085" width="7.7109375" style="13" customWidth="1"/>
    <col min="3086" max="3086" width="9" style="13" customWidth="1"/>
    <col min="3087" max="3089" width="9.140625" style="13" customWidth="1"/>
    <col min="3090" max="3090" width="10.140625" style="13" customWidth="1"/>
    <col min="3091" max="3091" width="10.7109375" style="13" customWidth="1"/>
    <col min="3092" max="3092" width="10" style="13" customWidth="1"/>
    <col min="3093" max="3093" width="9.42578125" style="13" customWidth="1"/>
    <col min="3094" max="3095" width="10.7109375" style="13" customWidth="1"/>
    <col min="3096" max="3096" width="9.28515625" style="13" customWidth="1"/>
    <col min="3097" max="3101" width="10.7109375" style="13" customWidth="1"/>
    <col min="3102" max="3102" width="10.42578125" style="13" customWidth="1"/>
    <col min="3103" max="3105" width="8.85546875" style="13" customWidth="1"/>
    <col min="3106" max="3107" width="10.140625" style="13" customWidth="1"/>
    <col min="3108" max="3110" width="9.5703125" style="13" customWidth="1"/>
    <col min="3111" max="3111" width="10.140625" style="13" customWidth="1"/>
    <col min="3112" max="3116" width="0" style="13" hidden="1" customWidth="1"/>
    <col min="3117" max="3117" width="10.140625" style="13" customWidth="1"/>
    <col min="3118" max="3120" width="9.5703125" style="13" customWidth="1"/>
    <col min="3121" max="3121" width="10.140625" style="13" customWidth="1"/>
    <col min="3122" max="3133" width="0" style="13" hidden="1" customWidth="1"/>
    <col min="3134" max="3134" width="10.140625" style="13" customWidth="1"/>
    <col min="3135" max="3136" width="9.85546875" style="13" customWidth="1"/>
    <col min="3137" max="3137" width="12.5703125" style="13" customWidth="1"/>
    <col min="3138" max="3138" width="9.85546875" style="13" customWidth="1"/>
    <col min="3139" max="3139" width="12.5703125" style="13" customWidth="1"/>
    <col min="3140" max="3140" width="10.140625" style="13" customWidth="1"/>
    <col min="3141" max="3141" width="9.42578125" style="13" customWidth="1"/>
    <col min="3142" max="3338" width="9.140625" style="13"/>
    <col min="3339" max="3339" width="5.140625" style="13" customWidth="1"/>
    <col min="3340" max="3340" width="24" style="13" customWidth="1"/>
    <col min="3341" max="3341" width="7.7109375" style="13" customWidth="1"/>
    <col min="3342" max="3342" width="9" style="13" customWidth="1"/>
    <col min="3343" max="3345" width="9.140625" style="13" customWidth="1"/>
    <col min="3346" max="3346" width="10.140625" style="13" customWidth="1"/>
    <col min="3347" max="3347" width="10.7109375" style="13" customWidth="1"/>
    <col min="3348" max="3348" width="10" style="13" customWidth="1"/>
    <col min="3349" max="3349" width="9.42578125" style="13" customWidth="1"/>
    <col min="3350" max="3351" width="10.7109375" style="13" customWidth="1"/>
    <col min="3352" max="3352" width="9.28515625" style="13" customWidth="1"/>
    <col min="3353" max="3357" width="10.7109375" style="13" customWidth="1"/>
    <col min="3358" max="3358" width="10.42578125" style="13" customWidth="1"/>
    <col min="3359" max="3361" width="8.85546875" style="13" customWidth="1"/>
    <col min="3362" max="3363" width="10.140625" style="13" customWidth="1"/>
    <col min="3364" max="3366" width="9.5703125" style="13" customWidth="1"/>
    <col min="3367" max="3367" width="10.140625" style="13" customWidth="1"/>
    <col min="3368" max="3372" width="0" style="13" hidden="1" customWidth="1"/>
    <col min="3373" max="3373" width="10.140625" style="13" customWidth="1"/>
    <col min="3374" max="3376" width="9.5703125" style="13" customWidth="1"/>
    <col min="3377" max="3377" width="10.140625" style="13" customWidth="1"/>
    <col min="3378" max="3389" width="0" style="13" hidden="1" customWidth="1"/>
    <col min="3390" max="3390" width="10.140625" style="13" customWidth="1"/>
    <col min="3391" max="3392" width="9.85546875" style="13" customWidth="1"/>
    <col min="3393" max="3393" width="12.5703125" style="13" customWidth="1"/>
    <col min="3394" max="3394" width="9.85546875" style="13" customWidth="1"/>
    <col min="3395" max="3395" width="12.5703125" style="13" customWidth="1"/>
    <col min="3396" max="3396" width="10.140625" style="13" customWidth="1"/>
    <col min="3397" max="3397" width="9.42578125" style="13" customWidth="1"/>
    <col min="3398" max="3594" width="9.140625" style="13"/>
    <col min="3595" max="3595" width="5.140625" style="13" customWidth="1"/>
    <col min="3596" max="3596" width="24" style="13" customWidth="1"/>
    <col min="3597" max="3597" width="7.7109375" style="13" customWidth="1"/>
    <col min="3598" max="3598" width="9" style="13" customWidth="1"/>
    <col min="3599" max="3601" width="9.140625" style="13" customWidth="1"/>
    <col min="3602" max="3602" width="10.140625" style="13" customWidth="1"/>
    <col min="3603" max="3603" width="10.7109375" style="13" customWidth="1"/>
    <col min="3604" max="3604" width="10" style="13" customWidth="1"/>
    <col min="3605" max="3605" width="9.42578125" style="13" customWidth="1"/>
    <col min="3606" max="3607" width="10.7109375" style="13" customWidth="1"/>
    <col min="3608" max="3608" width="9.28515625" style="13" customWidth="1"/>
    <col min="3609" max="3613" width="10.7109375" style="13" customWidth="1"/>
    <col min="3614" max="3614" width="10.42578125" style="13" customWidth="1"/>
    <col min="3615" max="3617" width="8.85546875" style="13" customWidth="1"/>
    <col min="3618" max="3619" width="10.140625" style="13" customWidth="1"/>
    <col min="3620" max="3622" width="9.5703125" style="13" customWidth="1"/>
    <col min="3623" max="3623" width="10.140625" style="13" customWidth="1"/>
    <col min="3624" max="3628" width="0" style="13" hidden="1" customWidth="1"/>
    <col min="3629" max="3629" width="10.140625" style="13" customWidth="1"/>
    <col min="3630" max="3632" width="9.5703125" style="13" customWidth="1"/>
    <col min="3633" max="3633" width="10.140625" style="13" customWidth="1"/>
    <col min="3634" max="3645" width="0" style="13" hidden="1" customWidth="1"/>
    <col min="3646" max="3646" width="10.140625" style="13" customWidth="1"/>
    <col min="3647" max="3648" width="9.85546875" style="13" customWidth="1"/>
    <col min="3649" max="3649" width="12.5703125" style="13" customWidth="1"/>
    <col min="3650" max="3650" width="9.85546875" style="13" customWidth="1"/>
    <col min="3651" max="3651" width="12.5703125" style="13" customWidth="1"/>
    <col min="3652" max="3652" width="10.140625" style="13" customWidth="1"/>
    <col min="3653" max="3653" width="9.42578125" style="13" customWidth="1"/>
    <col min="3654" max="3850" width="9.140625" style="13"/>
    <col min="3851" max="3851" width="5.140625" style="13" customWidth="1"/>
    <col min="3852" max="3852" width="24" style="13" customWidth="1"/>
    <col min="3853" max="3853" width="7.7109375" style="13" customWidth="1"/>
    <col min="3854" max="3854" width="9" style="13" customWidth="1"/>
    <col min="3855" max="3857" width="9.140625" style="13" customWidth="1"/>
    <col min="3858" max="3858" width="10.140625" style="13" customWidth="1"/>
    <col min="3859" max="3859" width="10.7109375" style="13" customWidth="1"/>
    <col min="3860" max="3860" width="10" style="13" customWidth="1"/>
    <col min="3861" max="3861" width="9.42578125" style="13" customWidth="1"/>
    <col min="3862" max="3863" width="10.7109375" style="13" customWidth="1"/>
    <col min="3864" max="3864" width="9.28515625" style="13" customWidth="1"/>
    <col min="3865" max="3869" width="10.7109375" style="13" customWidth="1"/>
    <col min="3870" max="3870" width="10.42578125" style="13" customWidth="1"/>
    <col min="3871" max="3873" width="8.85546875" style="13" customWidth="1"/>
    <col min="3874" max="3875" width="10.140625" style="13" customWidth="1"/>
    <col min="3876" max="3878" width="9.5703125" style="13" customWidth="1"/>
    <col min="3879" max="3879" width="10.140625" style="13" customWidth="1"/>
    <col min="3880" max="3884" width="0" style="13" hidden="1" customWidth="1"/>
    <col min="3885" max="3885" width="10.140625" style="13" customWidth="1"/>
    <col min="3886" max="3888" width="9.5703125" style="13" customWidth="1"/>
    <col min="3889" max="3889" width="10.140625" style="13" customWidth="1"/>
    <col min="3890" max="3901" width="0" style="13" hidden="1" customWidth="1"/>
    <col min="3902" max="3902" width="10.140625" style="13" customWidth="1"/>
    <col min="3903" max="3904" width="9.85546875" style="13" customWidth="1"/>
    <col min="3905" max="3905" width="12.5703125" style="13" customWidth="1"/>
    <col min="3906" max="3906" width="9.85546875" style="13" customWidth="1"/>
    <col min="3907" max="3907" width="12.5703125" style="13" customWidth="1"/>
    <col min="3908" max="3908" width="10.140625" style="13" customWidth="1"/>
    <col min="3909" max="3909" width="9.42578125" style="13" customWidth="1"/>
    <col min="3910" max="4106" width="9.140625" style="13"/>
    <col min="4107" max="4107" width="5.140625" style="13" customWidth="1"/>
    <col min="4108" max="4108" width="24" style="13" customWidth="1"/>
    <col min="4109" max="4109" width="7.7109375" style="13" customWidth="1"/>
    <col min="4110" max="4110" width="9" style="13" customWidth="1"/>
    <col min="4111" max="4113" width="9.140625" style="13" customWidth="1"/>
    <col min="4114" max="4114" width="10.140625" style="13" customWidth="1"/>
    <col min="4115" max="4115" width="10.7109375" style="13" customWidth="1"/>
    <col min="4116" max="4116" width="10" style="13" customWidth="1"/>
    <col min="4117" max="4117" width="9.42578125" style="13" customWidth="1"/>
    <col min="4118" max="4119" width="10.7109375" style="13" customWidth="1"/>
    <col min="4120" max="4120" width="9.28515625" style="13" customWidth="1"/>
    <col min="4121" max="4125" width="10.7109375" style="13" customWidth="1"/>
    <col min="4126" max="4126" width="10.42578125" style="13" customWidth="1"/>
    <col min="4127" max="4129" width="8.85546875" style="13" customWidth="1"/>
    <col min="4130" max="4131" width="10.140625" style="13" customWidth="1"/>
    <col min="4132" max="4134" width="9.5703125" style="13" customWidth="1"/>
    <col min="4135" max="4135" width="10.140625" style="13" customWidth="1"/>
    <col min="4136" max="4140" width="0" style="13" hidden="1" customWidth="1"/>
    <col min="4141" max="4141" width="10.140625" style="13" customWidth="1"/>
    <col min="4142" max="4144" width="9.5703125" style="13" customWidth="1"/>
    <col min="4145" max="4145" width="10.140625" style="13" customWidth="1"/>
    <col min="4146" max="4157" width="0" style="13" hidden="1" customWidth="1"/>
    <col min="4158" max="4158" width="10.140625" style="13" customWidth="1"/>
    <col min="4159" max="4160" width="9.85546875" style="13" customWidth="1"/>
    <col min="4161" max="4161" width="12.5703125" style="13" customWidth="1"/>
    <col min="4162" max="4162" width="9.85546875" style="13" customWidth="1"/>
    <col min="4163" max="4163" width="12.5703125" style="13" customWidth="1"/>
    <col min="4164" max="4164" width="10.140625" style="13" customWidth="1"/>
    <col min="4165" max="4165" width="9.42578125" style="13" customWidth="1"/>
    <col min="4166" max="4362" width="9.140625" style="13"/>
    <col min="4363" max="4363" width="5.140625" style="13" customWidth="1"/>
    <col min="4364" max="4364" width="24" style="13" customWidth="1"/>
    <col min="4365" max="4365" width="7.7109375" style="13" customWidth="1"/>
    <col min="4366" max="4366" width="9" style="13" customWidth="1"/>
    <col min="4367" max="4369" width="9.140625" style="13" customWidth="1"/>
    <col min="4370" max="4370" width="10.140625" style="13" customWidth="1"/>
    <col min="4371" max="4371" width="10.7109375" style="13" customWidth="1"/>
    <col min="4372" max="4372" width="10" style="13" customWidth="1"/>
    <col min="4373" max="4373" width="9.42578125" style="13" customWidth="1"/>
    <col min="4374" max="4375" width="10.7109375" style="13" customWidth="1"/>
    <col min="4376" max="4376" width="9.28515625" style="13" customWidth="1"/>
    <col min="4377" max="4381" width="10.7109375" style="13" customWidth="1"/>
    <col min="4382" max="4382" width="10.42578125" style="13" customWidth="1"/>
    <col min="4383" max="4385" width="8.85546875" style="13" customWidth="1"/>
    <col min="4386" max="4387" width="10.140625" style="13" customWidth="1"/>
    <col min="4388" max="4390" width="9.5703125" style="13" customWidth="1"/>
    <col min="4391" max="4391" width="10.140625" style="13" customWidth="1"/>
    <col min="4392" max="4396" width="0" style="13" hidden="1" customWidth="1"/>
    <col min="4397" max="4397" width="10.140625" style="13" customWidth="1"/>
    <col min="4398" max="4400" width="9.5703125" style="13" customWidth="1"/>
    <col min="4401" max="4401" width="10.140625" style="13" customWidth="1"/>
    <col min="4402" max="4413" width="0" style="13" hidden="1" customWidth="1"/>
    <col min="4414" max="4414" width="10.140625" style="13" customWidth="1"/>
    <col min="4415" max="4416" width="9.85546875" style="13" customWidth="1"/>
    <col min="4417" max="4417" width="12.5703125" style="13" customWidth="1"/>
    <col min="4418" max="4418" width="9.85546875" style="13" customWidth="1"/>
    <col min="4419" max="4419" width="12.5703125" style="13" customWidth="1"/>
    <col min="4420" max="4420" width="10.140625" style="13" customWidth="1"/>
    <col min="4421" max="4421" width="9.42578125" style="13" customWidth="1"/>
    <col min="4422" max="4618" width="9.140625" style="13"/>
    <col min="4619" max="4619" width="5.140625" style="13" customWidth="1"/>
    <col min="4620" max="4620" width="24" style="13" customWidth="1"/>
    <col min="4621" max="4621" width="7.7109375" style="13" customWidth="1"/>
    <col min="4622" max="4622" width="9" style="13" customWidth="1"/>
    <col min="4623" max="4625" width="9.140625" style="13" customWidth="1"/>
    <col min="4626" max="4626" width="10.140625" style="13" customWidth="1"/>
    <col min="4627" max="4627" width="10.7109375" style="13" customWidth="1"/>
    <col min="4628" max="4628" width="10" style="13" customWidth="1"/>
    <col min="4629" max="4629" width="9.42578125" style="13" customWidth="1"/>
    <col min="4630" max="4631" width="10.7109375" style="13" customWidth="1"/>
    <col min="4632" max="4632" width="9.28515625" style="13" customWidth="1"/>
    <col min="4633" max="4637" width="10.7109375" style="13" customWidth="1"/>
    <col min="4638" max="4638" width="10.42578125" style="13" customWidth="1"/>
    <col min="4639" max="4641" width="8.85546875" style="13" customWidth="1"/>
    <col min="4642" max="4643" width="10.140625" style="13" customWidth="1"/>
    <col min="4644" max="4646" width="9.5703125" style="13" customWidth="1"/>
    <col min="4647" max="4647" width="10.140625" style="13" customWidth="1"/>
    <col min="4648" max="4652" width="0" style="13" hidden="1" customWidth="1"/>
    <col min="4653" max="4653" width="10.140625" style="13" customWidth="1"/>
    <col min="4654" max="4656" width="9.5703125" style="13" customWidth="1"/>
    <col min="4657" max="4657" width="10.140625" style="13" customWidth="1"/>
    <col min="4658" max="4669" width="0" style="13" hidden="1" customWidth="1"/>
    <col min="4670" max="4670" width="10.140625" style="13" customWidth="1"/>
    <col min="4671" max="4672" width="9.85546875" style="13" customWidth="1"/>
    <col min="4673" max="4673" width="12.5703125" style="13" customWidth="1"/>
    <col min="4674" max="4674" width="9.85546875" style="13" customWidth="1"/>
    <col min="4675" max="4675" width="12.5703125" style="13" customWidth="1"/>
    <col min="4676" max="4676" width="10.140625" style="13" customWidth="1"/>
    <col min="4677" max="4677" width="9.42578125" style="13" customWidth="1"/>
    <col min="4678" max="4874" width="9.140625" style="13"/>
    <col min="4875" max="4875" width="5.140625" style="13" customWidth="1"/>
    <col min="4876" max="4876" width="24" style="13" customWidth="1"/>
    <col min="4877" max="4877" width="7.7109375" style="13" customWidth="1"/>
    <col min="4878" max="4878" width="9" style="13" customWidth="1"/>
    <col min="4879" max="4881" width="9.140625" style="13" customWidth="1"/>
    <col min="4882" max="4882" width="10.140625" style="13" customWidth="1"/>
    <col min="4883" max="4883" width="10.7109375" style="13" customWidth="1"/>
    <col min="4884" max="4884" width="10" style="13" customWidth="1"/>
    <col min="4885" max="4885" width="9.42578125" style="13" customWidth="1"/>
    <col min="4886" max="4887" width="10.7109375" style="13" customWidth="1"/>
    <col min="4888" max="4888" width="9.28515625" style="13" customWidth="1"/>
    <col min="4889" max="4893" width="10.7109375" style="13" customWidth="1"/>
    <col min="4894" max="4894" width="10.42578125" style="13" customWidth="1"/>
    <col min="4895" max="4897" width="8.85546875" style="13" customWidth="1"/>
    <col min="4898" max="4899" width="10.140625" style="13" customWidth="1"/>
    <col min="4900" max="4902" width="9.5703125" style="13" customWidth="1"/>
    <col min="4903" max="4903" width="10.140625" style="13" customWidth="1"/>
    <col min="4904" max="4908" width="0" style="13" hidden="1" customWidth="1"/>
    <col min="4909" max="4909" width="10.140625" style="13" customWidth="1"/>
    <col min="4910" max="4912" width="9.5703125" style="13" customWidth="1"/>
    <col min="4913" max="4913" width="10.140625" style="13" customWidth="1"/>
    <col min="4914" max="4925" width="0" style="13" hidden="1" customWidth="1"/>
    <col min="4926" max="4926" width="10.140625" style="13" customWidth="1"/>
    <col min="4927" max="4928" width="9.85546875" style="13" customWidth="1"/>
    <col min="4929" max="4929" width="12.5703125" style="13" customWidth="1"/>
    <col min="4930" max="4930" width="9.85546875" style="13" customWidth="1"/>
    <col min="4931" max="4931" width="12.5703125" style="13" customWidth="1"/>
    <col min="4932" max="4932" width="10.140625" style="13" customWidth="1"/>
    <col min="4933" max="4933" width="9.42578125" style="13" customWidth="1"/>
    <col min="4934" max="5130" width="9.140625" style="13"/>
    <col min="5131" max="5131" width="5.140625" style="13" customWidth="1"/>
    <col min="5132" max="5132" width="24" style="13" customWidth="1"/>
    <col min="5133" max="5133" width="7.7109375" style="13" customWidth="1"/>
    <col min="5134" max="5134" width="9" style="13" customWidth="1"/>
    <col min="5135" max="5137" width="9.140625" style="13" customWidth="1"/>
    <col min="5138" max="5138" width="10.140625" style="13" customWidth="1"/>
    <col min="5139" max="5139" width="10.7109375" style="13" customWidth="1"/>
    <col min="5140" max="5140" width="10" style="13" customWidth="1"/>
    <col min="5141" max="5141" width="9.42578125" style="13" customWidth="1"/>
    <col min="5142" max="5143" width="10.7109375" style="13" customWidth="1"/>
    <col min="5144" max="5144" width="9.28515625" style="13" customWidth="1"/>
    <col min="5145" max="5149" width="10.7109375" style="13" customWidth="1"/>
    <col min="5150" max="5150" width="10.42578125" style="13" customWidth="1"/>
    <col min="5151" max="5153" width="8.85546875" style="13" customWidth="1"/>
    <col min="5154" max="5155" width="10.140625" style="13" customWidth="1"/>
    <col min="5156" max="5158" width="9.5703125" style="13" customWidth="1"/>
    <col min="5159" max="5159" width="10.140625" style="13" customWidth="1"/>
    <col min="5160" max="5164" width="0" style="13" hidden="1" customWidth="1"/>
    <col min="5165" max="5165" width="10.140625" style="13" customWidth="1"/>
    <col min="5166" max="5168" width="9.5703125" style="13" customWidth="1"/>
    <col min="5169" max="5169" width="10.140625" style="13" customWidth="1"/>
    <col min="5170" max="5181" width="0" style="13" hidden="1" customWidth="1"/>
    <col min="5182" max="5182" width="10.140625" style="13" customWidth="1"/>
    <col min="5183" max="5184" width="9.85546875" style="13" customWidth="1"/>
    <col min="5185" max="5185" width="12.5703125" style="13" customWidth="1"/>
    <col min="5186" max="5186" width="9.85546875" style="13" customWidth="1"/>
    <col min="5187" max="5187" width="12.5703125" style="13" customWidth="1"/>
    <col min="5188" max="5188" width="10.140625" style="13" customWidth="1"/>
    <col min="5189" max="5189" width="9.42578125" style="13" customWidth="1"/>
    <col min="5190" max="5386" width="9.140625" style="13"/>
    <col min="5387" max="5387" width="5.140625" style="13" customWidth="1"/>
    <col min="5388" max="5388" width="24" style="13" customWidth="1"/>
    <col min="5389" max="5389" width="7.7109375" style="13" customWidth="1"/>
    <col min="5390" max="5390" width="9" style="13" customWidth="1"/>
    <col min="5391" max="5393" width="9.140625" style="13" customWidth="1"/>
    <col min="5394" max="5394" width="10.140625" style="13" customWidth="1"/>
    <col min="5395" max="5395" width="10.7109375" style="13" customWidth="1"/>
    <col min="5396" max="5396" width="10" style="13" customWidth="1"/>
    <col min="5397" max="5397" width="9.42578125" style="13" customWidth="1"/>
    <col min="5398" max="5399" width="10.7109375" style="13" customWidth="1"/>
    <col min="5400" max="5400" width="9.28515625" style="13" customWidth="1"/>
    <col min="5401" max="5405" width="10.7109375" style="13" customWidth="1"/>
    <col min="5406" max="5406" width="10.42578125" style="13" customWidth="1"/>
    <col min="5407" max="5409" width="8.85546875" style="13" customWidth="1"/>
    <col min="5410" max="5411" width="10.140625" style="13" customWidth="1"/>
    <col min="5412" max="5414" width="9.5703125" style="13" customWidth="1"/>
    <col min="5415" max="5415" width="10.140625" style="13" customWidth="1"/>
    <col min="5416" max="5420" width="0" style="13" hidden="1" customWidth="1"/>
    <col min="5421" max="5421" width="10.140625" style="13" customWidth="1"/>
    <col min="5422" max="5424" width="9.5703125" style="13" customWidth="1"/>
    <col min="5425" max="5425" width="10.140625" style="13" customWidth="1"/>
    <col min="5426" max="5437" width="0" style="13" hidden="1" customWidth="1"/>
    <col min="5438" max="5438" width="10.140625" style="13" customWidth="1"/>
    <col min="5439" max="5440" width="9.85546875" style="13" customWidth="1"/>
    <col min="5441" max="5441" width="12.5703125" style="13" customWidth="1"/>
    <col min="5442" max="5442" width="9.85546875" style="13" customWidth="1"/>
    <col min="5443" max="5443" width="12.5703125" style="13" customWidth="1"/>
    <col min="5444" max="5444" width="10.140625" style="13" customWidth="1"/>
    <col min="5445" max="5445" width="9.42578125" style="13" customWidth="1"/>
    <col min="5446" max="5642" width="9.140625" style="13"/>
    <col min="5643" max="5643" width="5.140625" style="13" customWidth="1"/>
    <col min="5644" max="5644" width="24" style="13" customWidth="1"/>
    <col min="5645" max="5645" width="7.7109375" style="13" customWidth="1"/>
    <col min="5646" max="5646" width="9" style="13" customWidth="1"/>
    <col min="5647" max="5649" width="9.140625" style="13" customWidth="1"/>
    <col min="5650" max="5650" width="10.140625" style="13" customWidth="1"/>
    <col min="5651" max="5651" width="10.7109375" style="13" customWidth="1"/>
    <col min="5652" max="5652" width="10" style="13" customWidth="1"/>
    <col min="5653" max="5653" width="9.42578125" style="13" customWidth="1"/>
    <col min="5654" max="5655" width="10.7109375" style="13" customWidth="1"/>
    <col min="5656" max="5656" width="9.28515625" style="13" customWidth="1"/>
    <col min="5657" max="5661" width="10.7109375" style="13" customWidth="1"/>
    <col min="5662" max="5662" width="10.42578125" style="13" customWidth="1"/>
    <col min="5663" max="5665" width="8.85546875" style="13" customWidth="1"/>
    <col min="5666" max="5667" width="10.140625" style="13" customWidth="1"/>
    <col min="5668" max="5670" width="9.5703125" style="13" customWidth="1"/>
    <col min="5671" max="5671" width="10.140625" style="13" customWidth="1"/>
    <col min="5672" max="5676" width="0" style="13" hidden="1" customWidth="1"/>
    <col min="5677" max="5677" width="10.140625" style="13" customWidth="1"/>
    <col min="5678" max="5680" width="9.5703125" style="13" customWidth="1"/>
    <col min="5681" max="5681" width="10.140625" style="13" customWidth="1"/>
    <col min="5682" max="5693" width="0" style="13" hidden="1" customWidth="1"/>
    <col min="5694" max="5694" width="10.140625" style="13" customWidth="1"/>
    <col min="5695" max="5696" width="9.85546875" style="13" customWidth="1"/>
    <col min="5697" max="5697" width="12.5703125" style="13" customWidth="1"/>
    <col min="5698" max="5698" width="9.85546875" style="13" customWidth="1"/>
    <col min="5699" max="5699" width="12.5703125" style="13" customWidth="1"/>
    <col min="5700" max="5700" width="10.140625" style="13" customWidth="1"/>
    <col min="5701" max="5701" width="9.42578125" style="13" customWidth="1"/>
    <col min="5702" max="5898" width="9.140625" style="13"/>
    <col min="5899" max="5899" width="5.140625" style="13" customWidth="1"/>
    <col min="5900" max="5900" width="24" style="13" customWidth="1"/>
    <col min="5901" max="5901" width="7.7109375" style="13" customWidth="1"/>
    <col min="5902" max="5902" width="9" style="13" customWidth="1"/>
    <col min="5903" max="5905" width="9.140625" style="13" customWidth="1"/>
    <col min="5906" max="5906" width="10.140625" style="13" customWidth="1"/>
    <col min="5907" max="5907" width="10.7109375" style="13" customWidth="1"/>
    <col min="5908" max="5908" width="10" style="13" customWidth="1"/>
    <col min="5909" max="5909" width="9.42578125" style="13" customWidth="1"/>
    <col min="5910" max="5911" width="10.7109375" style="13" customWidth="1"/>
    <col min="5912" max="5912" width="9.28515625" style="13" customWidth="1"/>
    <col min="5913" max="5917" width="10.7109375" style="13" customWidth="1"/>
    <col min="5918" max="5918" width="10.42578125" style="13" customWidth="1"/>
    <col min="5919" max="5921" width="8.85546875" style="13" customWidth="1"/>
    <col min="5922" max="5923" width="10.140625" style="13" customWidth="1"/>
    <col min="5924" max="5926" width="9.5703125" style="13" customWidth="1"/>
    <col min="5927" max="5927" width="10.140625" style="13" customWidth="1"/>
    <col min="5928" max="5932" width="0" style="13" hidden="1" customWidth="1"/>
    <col min="5933" max="5933" width="10.140625" style="13" customWidth="1"/>
    <col min="5934" max="5936" width="9.5703125" style="13" customWidth="1"/>
    <col min="5937" max="5937" width="10.140625" style="13" customWidth="1"/>
    <col min="5938" max="5949" width="0" style="13" hidden="1" customWidth="1"/>
    <col min="5950" max="5950" width="10.140625" style="13" customWidth="1"/>
    <col min="5951" max="5952" width="9.85546875" style="13" customWidth="1"/>
    <col min="5953" max="5953" width="12.5703125" style="13" customWidth="1"/>
    <col min="5954" max="5954" width="9.85546875" style="13" customWidth="1"/>
    <col min="5955" max="5955" width="12.5703125" style="13" customWidth="1"/>
    <col min="5956" max="5956" width="10.140625" style="13" customWidth="1"/>
    <col min="5957" max="5957" width="9.42578125" style="13" customWidth="1"/>
    <col min="5958" max="6154" width="9.140625" style="13"/>
    <col min="6155" max="6155" width="5.140625" style="13" customWidth="1"/>
    <col min="6156" max="6156" width="24" style="13" customWidth="1"/>
    <col min="6157" max="6157" width="7.7109375" style="13" customWidth="1"/>
    <col min="6158" max="6158" width="9" style="13" customWidth="1"/>
    <col min="6159" max="6161" width="9.140625" style="13" customWidth="1"/>
    <col min="6162" max="6162" width="10.140625" style="13" customWidth="1"/>
    <col min="6163" max="6163" width="10.7109375" style="13" customWidth="1"/>
    <col min="6164" max="6164" width="10" style="13" customWidth="1"/>
    <col min="6165" max="6165" width="9.42578125" style="13" customWidth="1"/>
    <col min="6166" max="6167" width="10.7109375" style="13" customWidth="1"/>
    <col min="6168" max="6168" width="9.28515625" style="13" customWidth="1"/>
    <col min="6169" max="6173" width="10.7109375" style="13" customWidth="1"/>
    <col min="6174" max="6174" width="10.42578125" style="13" customWidth="1"/>
    <col min="6175" max="6177" width="8.85546875" style="13" customWidth="1"/>
    <col min="6178" max="6179" width="10.140625" style="13" customWidth="1"/>
    <col min="6180" max="6182" width="9.5703125" style="13" customWidth="1"/>
    <col min="6183" max="6183" width="10.140625" style="13" customWidth="1"/>
    <col min="6184" max="6188" width="0" style="13" hidden="1" customWidth="1"/>
    <col min="6189" max="6189" width="10.140625" style="13" customWidth="1"/>
    <col min="6190" max="6192" width="9.5703125" style="13" customWidth="1"/>
    <col min="6193" max="6193" width="10.140625" style="13" customWidth="1"/>
    <col min="6194" max="6205" width="0" style="13" hidden="1" customWidth="1"/>
    <col min="6206" max="6206" width="10.140625" style="13" customWidth="1"/>
    <col min="6207" max="6208" width="9.85546875" style="13" customWidth="1"/>
    <col min="6209" max="6209" width="12.5703125" style="13" customWidth="1"/>
    <col min="6210" max="6210" width="9.85546875" style="13" customWidth="1"/>
    <col min="6211" max="6211" width="12.5703125" style="13" customWidth="1"/>
    <col min="6212" max="6212" width="10.140625" style="13" customWidth="1"/>
    <col min="6213" max="6213" width="9.42578125" style="13" customWidth="1"/>
    <col min="6214" max="6410" width="9.140625" style="13"/>
    <col min="6411" max="6411" width="5.140625" style="13" customWidth="1"/>
    <col min="6412" max="6412" width="24" style="13" customWidth="1"/>
    <col min="6413" max="6413" width="7.7109375" style="13" customWidth="1"/>
    <col min="6414" max="6414" width="9" style="13" customWidth="1"/>
    <col min="6415" max="6417" width="9.140625" style="13" customWidth="1"/>
    <col min="6418" max="6418" width="10.140625" style="13" customWidth="1"/>
    <col min="6419" max="6419" width="10.7109375" style="13" customWidth="1"/>
    <col min="6420" max="6420" width="10" style="13" customWidth="1"/>
    <col min="6421" max="6421" width="9.42578125" style="13" customWidth="1"/>
    <col min="6422" max="6423" width="10.7109375" style="13" customWidth="1"/>
    <col min="6424" max="6424" width="9.28515625" style="13" customWidth="1"/>
    <col min="6425" max="6429" width="10.7109375" style="13" customWidth="1"/>
    <col min="6430" max="6430" width="10.42578125" style="13" customWidth="1"/>
    <col min="6431" max="6433" width="8.85546875" style="13" customWidth="1"/>
    <col min="6434" max="6435" width="10.140625" style="13" customWidth="1"/>
    <col min="6436" max="6438" width="9.5703125" style="13" customWidth="1"/>
    <col min="6439" max="6439" width="10.140625" style="13" customWidth="1"/>
    <col min="6440" max="6444" width="0" style="13" hidden="1" customWidth="1"/>
    <col min="6445" max="6445" width="10.140625" style="13" customWidth="1"/>
    <col min="6446" max="6448" width="9.5703125" style="13" customWidth="1"/>
    <col min="6449" max="6449" width="10.140625" style="13" customWidth="1"/>
    <col min="6450" max="6461" width="0" style="13" hidden="1" customWidth="1"/>
    <col min="6462" max="6462" width="10.140625" style="13" customWidth="1"/>
    <col min="6463" max="6464" width="9.85546875" style="13" customWidth="1"/>
    <col min="6465" max="6465" width="12.5703125" style="13" customWidth="1"/>
    <col min="6466" max="6466" width="9.85546875" style="13" customWidth="1"/>
    <col min="6467" max="6467" width="12.5703125" style="13" customWidth="1"/>
    <col min="6468" max="6468" width="10.140625" style="13" customWidth="1"/>
    <col min="6469" max="6469" width="9.42578125" style="13" customWidth="1"/>
    <col min="6470" max="6666" width="9.140625" style="13"/>
    <col min="6667" max="6667" width="5.140625" style="13" customWidth="1"/>
    <col min="6668" max="6668" width="24" style="13" customWidth="1"/>
    <col min="6669" max="6669" width="7.7109375" style="13" customWidth="1"/>
    <col min="6670" max="6670" width="9" style="13" customWidth="1"/>
    <col min="6671" max="6673" width="9.140625" style="13" customWidth="1"/>
    <col min="6674" max="6674" width="10.140625" style="13" customWidth="1"/>
    <col min="6675" max="6675" width="10.7109375" style="13" customWidth="1"/>
    <col min="6676" max="6676" width="10" style="13" customWidth="1"/>
    <col min="6677" max="6677" width="9.42578125" style="13" customWidth="1"/>
    <col min="6678" max="6679" width="10.7109375" style="13" customWidth="1"/>
    <col min="6680" max="6680" width="9.28515625" style="13" customWidth="1"/>
    <col min="6681" max="6685" width="10.7109375" style="13" customWidth="1"/>
    <col min="6686" max="6686" width="10.42578125" style="13" customWidth="1"/>
    <col min="6687" max="6689" width="8.85546875" style="13" customWidth="1"/>
    <col min="6690" max="6691" width="10.140625" style="13" customWidth="1"/>
    <col min="6692" max="6694" width="9.5703125" style="13" customWidth="1"/>
    <col min="6695" max="6695" width="10.140625" style="13" customWidth="1"/>
    <col min="6696" max="6700" width="0" style="13" hidden="1" customWidth="1"/>
    <col min="6701" max="6701" width="10.140625" style="13" customWidth="1"/>
    <col min="6702" max="6704" width="9.5703125" style="13" customWidth="1"/>
    <col min="6705" max="6705" width="10.140625" style="13" customWidth="1"/>
    <col min="6706" max="6717" width="0" style="13" hidden="1" customWidth="1"/>
    <col min="6718" max="6718" width="10.140625" style="13" customWidth="1"/>
    <col min="6719" max="6720" width="9.85546875" style="13" customWidth="1"/>
    <col min="6721" max="6721" width="12.5703125" style="13" customWidth="1"/>
    <col min="6722" max="6722" width="9.85546875" style="13" customWidth="1"/>
    <col min="6723" max="6723" width="12.5703125" style="13" customWidth="1"/>
    <col min="6724" max="6724" width="10.140625" style="13" customWidth="1"/>
    <col min="6725" max="6725" width="9.42578125" style="13" customWidth="1"/>
    <col min="6726" max="6922" width="9.140625" style="13"/>
    <col min="6923" max="6923" width="5.140625" style="13" customWidth="1"/>
    <col min="6924" max="6924" width="24" style="13" customWidth="1"/>
    <col min="6925" max="6925" width="7.7109375" style="13" customWidth="1"/>
    <col min="6926" max="6926" width="9" style="13" customWidth="1"/>
    <col min="6927" max="6929" width="9.140625" style="13" customWidth="1"/>
    <col min="6930" max="6930" width="10.140625" style="13" customWidth="1"/>
    <col min="6931" max="6931" width="10.7109375" style="13" customWidth="1"/>
    <col min="6932" max="6932" width="10" style="13" customWidth="1"/>
    <col min="6933" max="6933" width="9.42578125" style="13" customWidth="1"/>
    <col min="6934" max="6935" width="10.7109375" style="13" customWidth="1"/>
    <col min="6936" max="6936" width="9.28515625" style="13" customWidth="1"/>
    <col min="6937" max="6941" width="10.7109375" style="13" customWidth="1"/>
    <col min="6942" max="6942" width="10.42578125" style="13" customWidth="1"/>
    <col min="6943" max="6945" width="8.85546875" style="13" customWidth="1"/>
    <col min="6946" max="6947" width="10.140625" style="13" customWidth="1"/>
    <col min="6948" max="6950" width="9.5703125" style="13" customWidth="1"/>
    <col min="6951" max="6951" width="10.140625" style="13" customWidth="1"/>
    <col min="6952" max="6956" width="0" style="13" hidden="1" customWidth="1"/>
    <col min="6957" max="6957" width="10.140625" style="13" customWidth="1"/>
    <col min="6958" max="6960" width="9.5703125" style="13" customWidth="1"/>
    <col min="6961" max="6961" width="10.140625" style="13" customWidth="1"/>
    <col min="6962" max="6973" width="0" style="13" hidden="1" customWidth="1"/>
    <col min="6974" max="6974" width="10.140625" style="13" customWidth="1"/>
    <col min="6975" max="6976" width="9.85546875" style="13" customWidth="1"/>
    <col min="6977" max="6977" width="12.5703125" style="13" customWidth="1"/>
    <col min="6978" max="6978" width="9.85546875" style="13" customWidth="1"/>
    <col min="6979" max="6979" width="12.5703125" style="13" customWidth="1"/>
    <col min="6980" max="6980" width="10.140625" style="13" customWidth="1"/>
    <col min="6981" max="6981" width="9.42578125" style="13" customWidth="1"/>
    <col min="6982" max="7178" width="9.140625" style="13"/>
    <col min="7179" max="7179" width="5.140625" style="13" customWidth="1"/>
    <col min="7180" max="7180" width="24" style="13" customWidth="1"/>
    <col min="7181" max="7181" width="7.7109375" style="13" customWidth="1"/>
    <col min="7182" max="7182" width="9" style="13" customWidth="1"/>
    <col min="7183" max="7185" width="9.140625" style="13" customWidth="1"/>
    <col min="7186" max="7186" width="10.140625" style="13" customWidth="1"/>
    <col min="7187" max="7187" width="10.7109375" style="13" customWidth="1"/>
    <col min="7188" max="7188" width="10" style="13" customWidth="1"/>
    <col min="7189" max="7189" width="9.42578125" style="13" customWidth="1"/>
    <col min="7190" max="7191" width="10.7109375" style="13" customWidth="1"/>
    <col min="7192" max="7192" width="9.28515625" style="13" customWidth="1"/>
    <col min="7193" max="7197" width="10.7109375" style="13" customWidth="1"/>
    <col min="7198" max="7198" width="10.42578125" style="13" customWidth="1"/>
    <col min="7199" max="7201" width="8.85546875" style="13" customWidth="1"/>
    <col min="7202" max="7203" width="10.140625" style="13" customWidth="1"/>
    <col min="7204" max="7206" width="9.5703125" style="13" customWidth="1"/>
    <col min="7207" max="7207" width="10.140625" style="13" customWidth="1"/>
    <col min="7208" max="7212" width="0" style="13" hidden="1" customWidth="1"/>
    <col min="7213" max="7213" width="10.140625" style="13" customWidth="1"/>
    <col min="7214" max="7216" width="9.5703125" style="13" customWidth="1"/>
    <col min="7217" max="7217" width="10.140625" style="13" customWidth="1"/>
    <col min="7218" max="7229" width="0" style="13" hidden="1" customWidth="1"/>
    <col min="7230" max="7230" width="10.140625" style="13" customWidth="1"/>
    <col min="7231" max="7232" width="9.85546875" style="13" customWidth="1"/>
    <col min="7233" max="7233" width="12.5703125" style="13" customWidth="1"/>
    <col min="7234" max="7234" width="9.85546875" style="13" customWidth="1"/>
    <col min="7235" max="7235" width="12.5703125" style="13" customWidth="1"/>
    <col min="7236" max="7236" width="10.140625" style="13" customWidth="1"/>
    <col min="7237" max="7237" width="9.42578125" style="13" customWidth="1"/>
    <col min="7238" max="7434" width="9.140625" style="13"/>
    <col min="7435" max="7435" width="5.140625" style="13" customWidth="1"/>
    <col min="7436" max="7436" width="24" style="13" customWidth="1"/>
    <col min="7437" max="7437" width="7.7109375" style="13" customWidth="1"/>
    <col min="7438" max="7438" width="9" style="13" customWidth="1"/>
    <col min="7439" max="7441" width="9.140625" style="13" customWidth="1"/>
    <col min="7442" max="7442" width="10.140625" style="13" customWidth="1"/>
    <col min="7443" max="7443" width="10.7109375" style="13" customWidth="1"/>
    <col min="7444" max="7444" width="10" style="13" customWidth="1"/>
    <col min="7445" max="7445" width="9.42578125" style="13" customWidth="1"/>
    <col min="7446" max="7447" width="10.7109375" style="13" customWidth="1"/>
    <col min="7448" max="7448" width="9.28515625" style="13" customWidth="1"/>
    <col min="7449" max="7453" width="10.7109375" style="13" customWidth="1"/>
    <col min="7454" max="7454" width="10.42578125" style="13" customWidth="1"/>
    <col min="7455" max="7457" width="8.85546875" style="13" customWidth="1"/>
    <col min="7458" max="7459" width="10.140625" style="13" customWidth="1"/>
    <col min="7460" max="7462" width="9.5703125" style="13" customWidth="1"/>
    <col min="7463" max="7463" width="10.140625" style="13" customWidth="1"/>
    <col min="7464" max="7468" width="0" style="13" hidden="1" customWidth="1"/>
    <col min="7469" max="7469" width="10.140625" style="13" customWidth="1"/>
    <col min="7470" max="7472" width="9.5703125" style="13" customWidth="1"/>
    <col min="7473" max="7473" width="10.140625" style="13" customWidth="1"/>
    <col min="7474" max="7485" width="0" style="13" hidden="1" customWidth="1"/>
    <col min="7486" max="7486" width="10.140625" style="13" customWidth="1"/>
    <col min="7487" max="7488" width="9.85546875" style="13" customWidth="1"/>
    <col min="7489" max="7489" width="12.5703125" style="13" customWidth="1"/>
    <col min="7490" max="7490" width="9.85546875" style="13" customWidth="1"/>
    <col min="7491" max="7491" width="12.5703125" style="13" customWidth="1"/>
    <col min="7492" max="7492" width="10.140625" style="13" customWidth="1"/>
    <col min="7493" max="7493" width="9.42578125" style="13" customWidth="1"/>
    <col min="7494" max="7690" width="9.140625" style="13"/>
    <col min="7691" max="7691" width="5.140625" style="13" customWidth="1"/>
    <col min="7692" max="7692" width="24" style="13" customWidth="1"/>
    <col min="7693" max="7693" width="7.7109375" style="13" customWidth="1"/>
    <col min="7694" max="7694" width="9" style="13" customWidth="1"/>
    <col min="7695" max="7697" width="9.140625" style="13" customWidth="1"/>
    <col min="7698" max="7698" width="10.140625" style="13" customWidth="1"/>
    <col min="7699" max="7699" width="10.7109375" style="13" customWidth="1"/>
    <col min="7700" max="7700" width="10" style="13" customWidth="1"/>
    <col min="7701" max="7701" width="9.42578125" style="13" customWidth="1"/>
    <col min="7702" max="7703" width="10.7109375" style="13" customWidth="1"/>
    <col min="7704" max="7704" width="9.28515625" style="13" customWidth="1"/>
    <col min="7705" max="7709" width="10.7109375" style="13" customWidth="1"/>
    <col min="7710" max="7710" width="10.42578125" style="13" customWidth="1"/>
    <col min="7711" max="7713" width="8.85546875" style="13" customWidth="1"/>
    <col min="7714" max="7715" width="10.140625" style="13" customWidth="1"/>
    <col min="7716" max="7718" width="9.5703125" style="13" customWidth="1"/>
    <col min="7719" max="7719" width="10.140625" style="13" customWidth="1"/>
    <col min="7720" max="7724" width="0" style="13" hidden="1" customWidth="1"/>
    <col min="7725" max="7725" width="10.140625" style="13" customWidth="1"/>
    <col min="7726" max="7728" width="9.5703125" style="13" customWidth="1"/>
    <col min="7729" max="7729" width="10.140625" style="13" customWidth="1"/>
    <col min="7730" max="7741" width="0" style="13" hidden="1" customWidth="1"/>
    <col min="7742" max="7742" width="10.140625" style="13" customWidth="1"/>
    <col min="7743" max="7744" width="9.85546875" style="13" customWidth="1"/>
    <col min="7745" max="7745" width="12.5703125" style="13" customWidth="1"/>
    <col min="7746" max="7746" width="9.85546875" style="13" customWidth="1"/>
    <col min="7747" max="7747" width="12.5703125" style="13" customWidth="1"/>
    <col min="7748" max="7748" width="10.140625" style="13" customWidth="1"/>
    <col min="7749" max="7749" width="9.42578125" style="13" customWidth="1"/>
    <col min="7750" max="7946" width="9.140625" style="13"/>
    <col min="7947" max="7947" width="5.140625" style="13" customWidth="1"/>
    <col min="7948" max="7948" width="24" style="13" customWidth="1"/>
    <col min="7949" max="7949" width="7.7109375" style="13" customWidth="1"/>
    <col min="7950" max="7950" width="9" style="13" customWidth="1"/>
    <col min="7951" max="7953" width="9.140625" style="13" customWidth="1"/>
    <col min="7954" max="7954" width="10.140625" style="13" customWidth="1"/>
    <col min="7955" max="7955" width="10.7109375" style="13" customWidth="1"/>
    <col min="7956" max="7956" width="10" style="13" customWidth="1"/>
    <col min="7957" max="7957" width="9.42578125" style="13" customWidth="1"/>
    <col min="7958" max="7959" width="10.7109375" style="13" customWidth="1"/>
    <col min="7960" max="7960" width="9.28515625" style="13" customWidth="1"/>
    <col min="7961" max="7965" width="10.7109375" style="13" customWidth="1"/>
    <col min="7966" max="7966" width="10.42578125" style="13" customWidth="1"/>
    <col min="7967" max="7969" width="8.85546875" style="13" customWidth="1"/>
    <col min="7970" max="7971" width="10.140625" style="13" customWidth="1"/>
    <col min="7972" max="7974" width="9.5703125" style="13" customWidth="1"/>
    <col min="7975" max="7975" width="10.140625" style="13" customWidth="1"/>
    <col min="7976" max="7980" width="0" style="13" hidden="1" customWidth="1"/>
    <col min="7981" max="7981" width="10.140625" style="13" customWidth="1"/>
    <col min="7982" max="7984" width="9.5703125" style="13" customWidth="1"/>
    <col min="7985" max="7985" width="10.140625" style="13" customWidth="1"/>
    <col min="7986" max="7997" width="0" style="13" hidden="1" customWidth="1"/>
    <col min="7998" max="7998" width="10.140625" style="13" customWidth="1"/>
    <col min="7999" max="8000" width="9.85546875" style="13" customWidth="1"/>
    <col min="8001" max="8001" width="12.5703125" style="13" customWidth="1"/>
    <col min="8002" max="8002" width="9.85546875" style="13" customWidth="1"/>
    <col min="8003" max="8003" width="12.5703125" style="13" customWidth="1"/>
    <col min="8004" max="8004" width="10.140625" style="13" customWidth="1"/>
    <col min="8005" max="8005" width="9.42578125" style="13" customWidth="1"/>
    <col min="8006" max="8202" width="9.140625" style="13"/>
    <col min="8203" max="8203" width="5.140625" style="13" customWidth="1"/>
    <col min="8204" max="8204" width="24" style="13" customWidth="1"/>
    <col min="8205" max="8205" width="7.7109375" style="13" customWidth="1"/>
    <col min="8206" max="8206" width="9" style="13" customWidth="1"/>
    <col min="8207" max="8209" width="9.140625" style="13" customWidth="1"/>
    <col min="8210" max="8210" width="10.140625" style="13" customWidth="1"/>
    <col min="8211" max="8211" width="10.7109375" style="13" customWidth="1"/>
    <col min="8212" max="8212" width="10" style="13" customWidth="1"/>
    <col min="8213" max="8213" width="9.42578125" style="13" customWidth="1"/>
    <col min="8214" max="8215" width="10.7109375" style="13" customWidth="1"/>
    <col min="8216" max="8216" width="9.28515625" style="13" customWidth="1"/>
    <col min="8217" max="8221" width="10.7109375" style="13" customWidth="1"/>
    <col min="8222" max="8222" width="10.42578125" style="13" customWidth="1"/>
    <col min="8223" max="8225" width="8.85546875" style="13" customWidth="1"/>
    <col min="8226" max="8227" width="10.140625" style="13" customWidth="1"/>
    <col min="8228" max="8230" width="9.5703125" style="13" customWidth="1"/>
    <col min="8231" max="8231" width="10.140625" style="13" customWidth="1"/>
    <col min="8232" max="8236" width="0" style="13" hidden="1" customWidth="1"/>
    <col min="8237" max="8237" width="10.140625" style="13" customWidth="1"/>
    <col min="8238" max="8240" width="9.5703125" style="13" customWidth="1"/>
    <col min="8241" max="8241" width="10.140625" style="13" customWidth="1"/>
    <col min="8242" max="8253" width="0" style="13" hidden="1" customWidth="1"/>
    <col min="8254" max="8254" width="10.140625" style="13" customWidth="1"/>
    <col min="8255" max="8256" width="9.85546875" style="13" customWidth="1"/>
    <col min="8257" max="8257" width="12.5703125" style="13" customWidth="1"/>
    <col min="8258" max="8258" width="9.85546875" style="13" customWidth="1"/>
    <col min="8259" max="8259" width="12.5703125" style="13" customWidth="1"/>
    <col min="8260" max="8260" width="10.140625" style="13" customWidth="1"/>
    <col min="8261" max="8261" width="9.42578125" style="13" customWidth="1"/>
    <col min="8262" max="8458" width="9.140625" style="13"/>
    <col min="8459" max="8459" width="5.140625" style="13" customWidth="1"/>
    <col min="8460" max="8460" width="24" style="13" customWidth="1"/>
    <col min="8461" max="8461" width="7.7109375" style="13" customWidth="1"/>
    <col min="8462" max="8462" width="9" style="13" customWidth="1"/>
    <col min="8463" max="8465" width="9.140625" style="13" customWidth="1"/>
    <col min="8466" max="8466" width="10.140625" style="13" customWidth="1"/>
    <col min="8467" max="8467" width="10.7109375" style="13" customWidth="1"/>
    <col min="8468" max="8468" width="10" style="13" customWidth="1"/>
    <col min="8469" max="8469" width="9.42578125" style="13" customWidth="1"/>
    <col min="8470" max="8471" width="10.7109375" style="13" customWidth="1"/>
    <col min="8472" max="8472" width="9.28515625" style="13" customWidth="1"/>
    <col min="8473" max="8477" width="10.7109375" style="13" customWidth="1"/>
    <col min="8478" max="8478" width="10.42578125" style="13" customWidth="1"/>
    <col min="8479" max="8481" width="8.85546875" style="13" customWidth="1"/>
    <col min="8482" max="8483" width="10.140625" style="13" customWidth="1"/>
    <col min="8484" max="8486" width="9.5703125" style="13" customWidth="1"/>
    <col min="8487" max="8487" width="10.140625" style="13" customWidth="1"/>
    <col min="8488" max="8492" width="0" style="13" hidden="1" customWidth="1"/>
    <col min="8493" max="8493" width="10.140625" style="13" customWidth="1"/>
    <col min="8494" max="8496" width="9.5703125" style="13" customWidth="1"/>
    <col min="8497" max="8497" width="10.140625" style="13" customWidth="1"/>
    <col min="8498" max="8509" width="0" style="13" hidden="1" customWidth="1"/>
    <col min="8510" max="8510" width="10.140625" style="13" customWidth="1"/>
    <col min="8511" max="8512" width="9.85546875" style="13" customWidth="1"/>
    <col min="8513" max="8513" width="12.5703125" style="13" customWidth="1"/>
    <col min="8514" max="8514" width="9.85546875" style="13" customWidth="1"/>
    <col min="8515" max="8515" width="12.5703125" style="13" customWidth="1"/>
    <col min="8516" max="8516" width="10.140625" style="13" customWidth="1"/>
    <col min="8517" max="8517" width="9.42578125" style="13" customWidth="1"/>
    <col min="8518" max="8714" width="9.140625" style="13"/>
    <col min="8715" max="8715" width="5.140625" style="13" customWidth="1"/>
    <col min="8716" max="8716" width="24" style="13" customWidth="1"/>
    <col min="8717" max="8717" width="7.7109375" style="13" customWidth="1"/>
    <col min="8718" max="8718" width="9" style="13" customWidth="1"/>
    <col min="8719" max="8721" width="9.140625" style="13" customWidth="1"/>
    <col min="8722" max="8722" width="10.140625" style="13" customWidth="1"/>
    <col min="8723" max="8723" width="10.7109375" style="13" customWidth="1"/>
    <col min="8724" max="8724" width="10" style="13" customWidth="1"/>
    <col min="8725" max="8725" width="9.42578125" style="13" customWidth="1"/>
    <col min="8726" max="8727" width="10.7109375" style="13" customWidth="1"/>
    <col min="8728" max="8728" width="9.28515625" style="13" customWidth="1"/>
    <col min="8729" max="8733" width="10.7109375" style="13" customWidth="1"/>
    <col min="8734" max="8734" width="10.42578125" style="13" customWidth="1"/>
    <col min="8735" max="8737" width="8.85546875" style="13" customWidth="1"/>
    <col min="8738" max="8739" width="10.140625" style="13" customWidth="1"/>
    <col min="8740" max="8742" width="9.5703125" style="13" customWidth="1"/>
    <col min="8743" max="8743" width="10.140625" style="13" customWidth="1"/>
    <col min="8744" max="8748" width="0" style="13" hidden="1" customWidth="1"/>
    <col min="8749" max="8749" width="10.140625" style="13" customWidth="1"/>
    <col min="8750" max="8752" width="9.5703125" style="13" customWidth="1"/>
    <col min="8753" max="8753" width="10.140625" style="13" customWidth="1"/>
    <col min="8754" max="8765" width="0" style="13" hidden="1" customWidth="1"/>
    <col min="8766" max="8766" width="10.140625" style="13" customWidth="1"/>
    <col min="8767" max="8768" width="9.85546875" style="13" customWidth="1"/>
    <col min="8769" max="8769" width="12.5703125" style="13" customWidth="1"/>
    <col min="8770" max="8770" width="9.85546875" style="13" customWidth="1"/>
    <col min="8771" max="8771" width="12.5703125" style="13" customWidth="1"/>
    <col min="8772" max="8772" width="10.140625" style="13" customWidth="1"/>
    <col min="8773" max="8773" width="9.42578125" style="13" customWidth="1"/>
    <col min="8774" max="8970" width="9.140625" style="13"/>
    <col min="8971" max="8971" width="5.140625" style="13" customWidth="1"/>
    <col min="8972" max="8972" width="24" style="13" customWidth="1"/>
    <col min="8973" max="8973" width="7.7109375" style="13" customWidth="1"/>
    <col min="8974" max="8974" width="9" style="13" customWidth="1"/>
    <col min="8975" max="8977" width="9.140625" style="13" customWidth="1"/>
    <col min="8978" max="8978" width="10.140625" style="13" customWidth="1"/>
    <col min="8979" max="8979" width="10.7109375" style="13" customWidth="1"/>
    <col min="8980" max="8980" width="10" style="13" customWidth="1"/>
    <col min="8981" max="8981" width="9.42578125" style="13" customWidth="1"/>
    <col min="8982" max="8983" width="10.7109375" style="13" customWidth="1"/>
    <col min="8984" max="8984" width="9.28515625" style="13" customWidth="1"/>
    <col min="8985" max="8989" width="10.7109375" style="13" customWidth="1"/>
    <col min="8990" max="8990" width="10.42578125" style="13" customWidth="1"/>
    <col min="8991" max="8993" width="8.85546875" style="13" customWidth="1"/>
    <col min="8994" max="8995" width="10.140625" style="13" customWidth="1"/>
    <col min="8996" max="8998" width="9.5703125" style="13" customWidth="1"/>
    <col min="8999" max="8999" width="10.140625" style="13" customWidth="1"/>
    <col min="9000" max="9004" width="0" style="13" hidden="1" customWidth="1"/>
    <col min="9005" max="9005" width="10.140625" style="13" customWidth="1"/>
    <col min="9006" max="9008" width="9.5703125" style="13" customWidth="1"/>
    <col min="9009" max="9009" width="10.140625" style="13" customWidth="1"/>
    <col min="9010" max="9021" width="0" style="13" hidden="1" customWidth="1"/>
    <col min="9022" max="9022" width="10.140625" style="13" customWidth="1"/>
    <col min="9023" max="9024" width="9.85546875" style="13" customWidth="1"/>
    <col min="9025" max="9025" width="12.5703125" style="13" customWidth="1"/>
    <col min="9026" max="9026" width="9.85546875" style="13" customWidth="1"/>
    <col min="9027" max="9027" width="12.5703125" style="13" customWidth="1"/>
    <col min="9028" max="9028" width="10.140625" style="13" customWidth="1"/>
    <col min="9029" max="9029" width="9.42578125" style="13" customWidth="1"/>
    <col min="9030" max="9226" width="9.140625" style="13"/>
    <col min="9227" max="9227" width="5.140625" style="13" customWidth="1"/>
    <col min="9228" max="9228" width="24" style="13" customWidth="1"/>
    <col min="9229" max="9229" width="7.7109375" style="13" customWidth="1"/>
    <col min="9230" max="9230" width="9" style="13" customWidth="1"/>
    <col min="9231" max="9233" width="9.140625" style="13" customWidth="1"/>
    <col min="9234" max="9234" width="10.140625" style="13" customWidth="1"/>
    <col min="9235" max="9235" width="10.7109375" style="13" customWidth="1"/>
    <col min="9236" max="9236" width="10" style="13" customWidth="1"/>
    <col min="9237" max="9237" width="9.42578125" style="13" customWidth="1"/>
    <col min="9238" max="9239" width="10.7109375" style="13" customWidth="1"/>
    <col min="9240" max="9240" width="9.28515625" style="13" customWidth="1"/>
    <col min="9241" max="9245" width="10.7109375" style="13" customWidth="1"/>
    <col min="9246" max="9246" width="10.42578125" style="13" customWidth="1"/>
    <col min="9247" max="9249" width="8.85546875" style="13" customWidth="1"/>
    <col min="9250" max="9251" width="10.140625" style="13" customWidth="1"/>
    <col min="9252" max="9254" width="9.5703125" style="13" customWidth="1"/>
    <col min="9255" max="9255" width="10.140625" style="13" customWidth="1"/>
    <col min="9256" max="9260" width="0" style="13" hidden="1" customWidth="1"/>
    <col min="9261" max="9261" width="10.140625" style="13" customWidth="1"/>
    <col min="9262" max="9264" width="9.5703125" style="13" customWidth="1"/>
    <col min="9265" max="9265" width="10.140625" style="13" customWidth="1"/>
    <col min="9266" max="9277" width="0" style="13" hidden="1" customWidth="1"/>
    <col min="9278" max="9278" width="10.140625" style="13" customWidth="1"/>
    <col min="9279" max="9280" width="9.85546875" style="13" customWidth="1"/>
    <col min="9281" max="9281" width="12.5703125" style="13" customWidth="1"/>
    <col min="9282" max="9282" width="9.85546875" style="13" customWidth="1"/>
    <col min="9283" max="9283" width="12.5703125" style="13" customWidth="1"/>
    <col min="9284" max="9284" width="10.140625" style="13" customWidth="1"/>
    <col min="9285" max="9285" width="9.42578125" style="13" customWidth="1"/>
    <col min="9286" max="9482" width="9.140625" style="13"/>
    <col min="9483" max="9483" width="5.140625" style="13" customWidth="1"/>
    <col min="9484" max="9484" width="24" style="13" customWidth="1"/>
    <col min="9485" max="9485" width="7.7109375" style="13" customWidth="1"/>
    <col min="9486" max="9486" width="9" style="13" customWidth="1"/>
    <col min="9487" max="9489" width="9.140625" style="13" customWidth="1"/>
    <col min="9490" max="9490" width="10.140625" style="13" customWidth="1"/>
    <col min="9491" max="9491" width="10.7109375" style="13" customWidth="1"/>
    <col min="9492" max="9492" width="10" style="13" customWidth="1"/>
    <col min="9493" max="9493" width="9.42578125" style="13" customWidth="1"/>
    <col min="9494" max="9495" width="10.7109375" style="13" customWidth="1"/>
    <col min="9496" max="9496" width="9.28515625" style="13" customWidth="1"/>
    <col min="9497" max="9501" width="10.7109375" style="13" customWidth="1"/>
    <col min="9502" max="9502" width="10.42578125" style="13" customWidth="1"/>
    <col min="9503" max="9505" width="8.85546875" style="13" customWidth="1"/>
    <col min="9506" max="9507" width="10.140625" style="13" customWidth="1"/>
    <col min="9508" max="9510" width="9.5703125" style="13" customWidth="1"/>
    <col min="9511" max="9511" width="10.140625" style="13" customWidth="1"/>
    <col min="9512" max="9516" width="0" style="13" hidden="1" customWidth="1"/>
    <col min="9517" max="9517" width="10.140625" style="13" customWidth="1"/>
    <col min="9518" max="9520" width="9.5703125" style="13" customWidth="1"/>
    <col min="9521" max="9521" width="10.140625" style="13" customWidth="1"/>
    <col min="9522" max="9533" width="0" style="13" hidden="1" customWidth="1"/>
    <col min="9534" max="9534" width="10.140625" style="13" customWidth="1"/>
    <col min="9535" max="9536" width="9.85546875" style="13" customWidth="1"/>
    <col min="9537" max="9537" width="12.5703125" style="13" customWidth="1"/>
    <col min="9538" max="9538" width="9.85546875" style="13" customWidth="1"/>
    <col min="9539" max="9539" width="12.5703125" style="13" customWidth="1"/>
    <col min="9540" max="9540" width="10.140625" style="13" customWidth="1"/>
    <col min="9541" max="9541" width="9.42578125" style="13" customWidth="1"/>
    <col min="9542" max="9738" width="9.140625" style="13"/>
    <col min="9739" max="9739" width="5.140625" style="13" customWidth="1"/>
    <col min="9740" max="9740" width="24" style="13" customWidth="1"/>
    <col min="9741" max="9741" width="7.7109375" style="13" customWidth="1"/>
    <col min="9742" max="9742" width="9" style="13" customWidth="1"/>
    <col min="9743" max="9745" width="9.140625" style="13" customWidth="1"/>
    <col min="9746" max="9746" width="10.140625" style="13" customWidth="1"/>
    <col min="9747" max="9747" width="10.7109375" style="13" customWidth="1"/>
    <col min="9748" max="9748" width="10" style="13" customWidth="1"/>
    <col min="9749" max="9749" width="9.42578125" style="13" customWidth="1"/>
    <col min="9750" max="9751" width="10.7109375" style="13" customWidth="1"/>
    <col min="9752" max="9752" width="9.28515625" style="13" customWidth="1"/>
    <col min="9753" max="9757" width="10.7109375" style="13" customWidth="1"/>
    <col min="9758" max="9758" width="10.42578125" style="13" customWidth="1"/>
    <col min="9759" max="9761" width="8.85546875" style="13" customWidth="1"/>
    <col min="9762" max="9763" width="10.140625" style="13" customWidth="1"/>
    <col min="9764" max="9766" width="9.5703125" style="13" customWidth="1"/>
    <col min="9767" max="9767" width="10.140625" style="13" customWidth="1"/>
    <col min="9768" max="9772" width="0" style="13" hidden="1" customWidth="1"/>
    <col min="9773" max="9773" width="10.140625" style="13" customWidth="1"/>
    <col min="9774" max="9776" width="9.5703125" style="13" customWidth="1"/>
    <col min="9777" max="9777" width="10.140625" style="13" customWidth="1"/>
    <col min="9778" max="9789" width="0" style="13" hidden="1" customWidth="1"/>
    <col min="9790" max="9790" width="10.140625" style="13" customWidth="1"/>
    <col min="9791" max="9792" width="9.85546875" style="13" customWidth="1"/>
    <col min="9793" max="9793" width="12.5703125" style="13" customWidth="1"/>
    <col min="9794" max="9794" width="9.85546875" style="13" customWidth="1"/>
    <col min="9795" max="9795" width="12.5703125" style="13" customWidth="1"/>
    <col min="9796" max="9796" width="10.140625" style="13" customWidth="1"/>
    <col min="9797" max="9797" width="9.42578125" style="13" customWidth="1"/>
    <col min="9798" max="9994" width="9.140625" style="13"/>
    <col min="9995" max="9995" width="5.140625" style="13" customWidth="1"/>
    <col min="9996" max="9996" width="24" style="13" customWidth="1"/>
    <col min="9997" max="9997" width="7.7109375" style="13" customWidth="1"/>
    <col min="9998" max="9998" width="9" style="13" customWidth="1"/>
    <col min="9999" max="10001" width="9.140625" style="13" customWidth="1"/>
    <col min="10002" max="10002" width="10.140625" style="13" customWidth="1"/>
    <col min="10003" max="10003" width="10.7109375" style="13" customWidth="1"/>
    <col min="10004" max="10004" width="10" style="13" customWidth="1"/>
    <col min="10005" max="10005" width="9.42578125" style="13" customWidth="1"/>
    <col min="10006" max="10007" width="10.7109375" style="13" customWidth="1"/>
    <col min="10008" max="10008" width="9.28515625" style="13" customWidth="1"/>
    <col min="10009" max="10013" width="10.7109375" style="13" customWidth="1"/>
    <col min="10014" max="10014" width="10.42578125" style="13" customWidth="1"/>
    <col min="10015" max="10017" width="8.85546875" style="13" customWidth="1"/>
    <col min="10018" max="10019" width="10.140625" style="13" customWidth="1"/>
    <col min="10020" max="10022" width="9.5703125" style="13" customWidth="1"/>
    <col min="10023" max="10023" width="10.140625" style="13" customWidth="1"/>
    <col min="10024" max="10028" width="0" style="13" hidden="1" customWidth="1"/>
    <col min="10029" max="10029" width="10.140625" style="13" customWidth="1"/>
    <col min="10030" max="10032" width="9.5703125" style="13" customWidth="1"/>
    <col min="10033" max="10033" width="10.140625" style="13" customWidth="1"/>
    <col min="10034" max="10045" width="0" style="13" hidden="1" customWidth="1"/>
    <col min="10046" max="10046" width="10.140625" style="13" customWidth="1"/>
    <col min="10047" max="10048" width="9.85546875" style="13" customWidth="1"/>
    <col min="10049" max="10049" width="12.5703125" style="13" customWidth="1"/>
    <col min="10050" max="10050" width="9.85546875" style="13" customWidth="1"/>
    <col min="10051" max="10051" width="12.5703125" style="13" customWidth="1"/>
    <col min="10052" max="10052" width="10.140625" style="13" customWidth="1"/>
    <col min="10053" max="10053" width="9.42578125" style="13" customWidth="1"/>
    <col min="10054" max="10250" width="9.140625" style="13"/>
    <col min="10251" max="10251" width="5.140625" style="13" customWidth="1"/>
    <col min="10252" max="10252" width="24" style="13" customWidth="1"/>
    <col min="10253" max="10253" width="7.7109375" style="13" customWidth="1"/>
    <col min="10254" max="10254" width="9" style="13" customWidth="1"/>
    <col min="10255" max="10257" width="9.140625" style="13" customWidth="1"/>
    <col min="10258" max="10258" width="10.140625" style="13" customWidth="1"/>
    <col min="10259" max="10259" width="10.7109375" style="13" customWidth="1"/>
    <col min="10260" max="10260" width="10" style="13" customWidth="1"/>
    <col min="10261" max="10261" width="9.42578125" style="13" customWidth="1"/>
    <col min="10262" max="10263" width="10.7109375" style="13" customWidth="1"/>
    <col min="10264" max="10264" width="9.28515625" style="13" customWidth="1"/>
    <col min="10265" max="10269" width="10.7109375" style="13" customWidth="1"/>
    <col min="10270" max="10270" width="10.42578125" style="13" customWidth="1"/>
    <col min="10271" max="10273" width="8.85546875" style="13" customWidth="1"/>
    <col min="10274" max="10275" width="10.140625" style="13" customWidth="1"/>
    <col min="10276" max="10278" width="9.5703125" style="13" customWidth="1"/>
    <col min="10279" max="10279" width="10.140625" style="13" customWidth="1"/>
    <col min="10280" max="10284" width="0" style="13" hidden="1" customWidth="1"/>
    <col min="10285" max="10285" width="10.140625" style="13" customWidth="1"/>
    <col min="10286" max="10288" width="9.5703125" style="13" customWidth="1"/>
    <col min="10289" max="10289" width="10.140625" style="13" customWidth="1"/>
    <col min="10290" max="10301" width="0" style="13" hidden="1" customWidth="1"/>
    <col min="10302" max="10302" width="10.140625" style="13" customWidth="1"/>
    <col min="10303" max="10304" width="9.85546875" style="13" customWidth="1"/>
    <col min="10305" max="10305" width="12.5703125" style="13" customWidth="1"/>
    <col min="10306" max="10306" width="9.85546875" style="13" customWidth="1"/>
    <col min="10307" max="10307" width="12.5703125" style="13" customWidth="1"/>
    <col min="10308" max="10308" width="10.140625" style="13" customWidth="1"/>
    <col min="10309" max="10309" width="9.42578125" style="13" customWidth="1"/>
    <col min="10310" max="10506" width="9.140625" style="13"/>
    <col min="10507" max="10507" width="5.140625" style="13" customWidth="1"/>
    <col min="10508" max="10508" width="24" style="13" customWidth="1"/>
    <col min="10509" max="10509" width="7.7109375" style="13" customWidth="1"/>
    <col min="10510" max="10510" width="9" style="13" customWidth="1"/>
    <col min="10511" max="10513" width="9.140625" style="13" customWidth="1"/>
    <col min="10514" max="10514" width="10.140625" style="13" customWidth="1"/>
    <col min="10515" max="10515" width="10.7109375" style="13" customWidth="1"/>
    <col min="10516" max="10516" width="10" style="13" customWidth="1"/>
    <col min="10517" max="10517" width="9.42578125" style="13" customWidth="1"/>
    <col min="10518" max="10519" width="10.7109375" style="13" customWidth="1"/>
    <col min="10520" max="10520" width="9.28515625" style="13" customWidth="1"/>
    <col min="10521" max="10525" width="10.7109375" style="13" customWidth="1"/>
    <col min="10526" max="10526" width="10.42578125" style="13" customWidth="1"/>
    <col min="10527" max="10529" width="8.85546875" style="13" customWidth="1"/>
    <col min="10530" max="10531" width="10.140625" style="13" customWidth="1"/>
    <col min="10532" max="10534" width="9.5703125" style="13" customWidth="1"/>
    <col min="10535" max="10535" width="10.140625" style="13" customWidth="1"/>
    <col min="10536" max="10540" width="0" style="13" hidden="1" customWidth="1"/>
    <col min="10541" max="10541" width="10.140625" style="13" customWidth="1"/>
    <col min="10542" max="10544" width="9.5703125" style="13" customWidth="1"/>
    <col min="10545" max="10545" width="10.140625" style="13" customWidth="1"/>
    <col min="10546" max="10557" width="0" style="13" hidden="1" customWidth="1"/>
    <col min="10558" max="10558" width="10.140625" style="13" customWidth="1"/>
    <col min="10559" max="10560" width="9.85546875" style="13" customWidth="1"/>
    <col min="10561" max="10561" width="12.5703125" style="13" customWidth="1"/>
    <col min="10562" max="10562" width="9.85546875" style="13" customWidth="1"/>
    <col min="10563" max="10563" width="12.5703125" style="13" customWidth="1"/>
    <col min="10564" max="10564" width="10.140625" style="13" customWidth="1"/>
    <col min="10565" max="10565" width="9.42578125" style="13" customWidth="1"/>
    <col min="10566" max="10762" width="9.140625" style="13"/>
    <col min="10763" max="10763" width="5.140625" style="13" customWidth="1"/>
    <col min="10764" max="10764" width="24" style="13" customWidth="1"/>
    <col min="10765" max="10765" width="7.7109375" style="13" customWidth="1"/>
    <col min="10766" max="10766" width="9" style="13" customWidth="1"/>
    <col min="10767" max="10769" width="9.140625" style="13" customWidth="1"/>
    <col min="10770" max="10770" width="10.140625" style="13" customWidth="1"/>
    <col min="10771" max="10771" width="10.7109375" style="13" customWidth="1"/>
    <col min="10772" max="10772" width="10" style="13" customWidth="1"/>
    <col min="10773" max="10773" width="9.42578125" style="13" customWidth="1"/>
    <col min="10774" max="10775" width="10.7109375" style="13" customWidth="1"/>
    <col min="10776" max="10776" width="9.28515625" style="13" customWidth="1"/>
    <col min="10777" max="10781" width="10.7109375" style="13" customWidth="1"/>
    <col min="10782" max="10782" width="10.42578125" style="13" customWidth="1"/>
    <col min="10783" max="10785" width="8.85546875" style="13" customWidth="1"/>
    <col min="10786" max="10787" width="10.140625" style="13" customWidth="1"/>
    <col min="10788" max="10790" width="9.5703125" style="13" customWidth="1"/>
    <col min="10791" max="10791" width="10.140625" style="13" customWidth="1"/>
    <col min="10792" max="10796" width="0" style="13" hidden="1" customWidth="1"/>
    <col min="10797" max="10797" width="10.140625" style="13" customWidth="1"/>
    <col min="10798" max="10800" width="9.5703125" style="13" customWidth="1"/>
    <col min="10801" max="10801" width="10.140625" style="13" customWidth="1"/>
    <col min="10802" max="10813" width="0" style="13" hidden="1" customWidth="1"/>
    <col min="10814" max="10814" width="10.140625" style="13" customWidth="1"/>
    <col min="10815" max="10816" width="9.85546875" style="13" customWidth="1"/>
    <col min="10817" max="10817" width="12.5703125" style="13" customWidth="1"/>
    <col min="10818" max="10818" width="9.85546875" style="13" customWidth="1"/>
    <col min="10819" max="10819" width="12.5703125" style="13" customWidth="1"/>
    <col min="10820" max="10820" width="10.140625" style="13" customWidth="1"/>
    <col min="10821" max="10821" width="9.42578125" style="13" customWidth="1"/>
    <col min="10822" max="11018" width="9.140625" style="13"/>
    <col min="11019" max="11019" width="5.140625" style="13" customWidth="1"/>
    <col min="11020" max="11020" width="24" style="13" customWidth="1"/>
    <col min="11021" max="11021" width="7.7109375" style="13" customWidth="1"/>
    <col min="11022" max="11022" width="9" style="13" customWidth="1"/>
    <col min="11023" max="11025" width="9.140625" style="13" customWidth="1"/>
    <col min="11026" max="11026" width="10.140625" style="13" customWidth="1"/>
    <col min="11027" max="11027" width="10.7109375" style="13" customWidth="1"/>
    <col min="11028" max="11028" width="10" style="13" customWidth="1"/>
    <col min="11029" max="11029" width="9.42578125" style="13" customWidth="1"/>
    <col min="11030" max="11031" width="10.7109375" style="13" customWidth="1"/>
    <col min="11032" max="11032" width="9.28515625" style="13" customWidth="1"/>
    <col min="11033" max="11037" width="10.7109375" style="13" customWidth="1"/>
    <col min="11038" max="11038" width="10.42578125" style="13" customWidth="1"/>
    <col min="11039" max="11041" width="8.85546875" style="13" customWidth="1"/>
    <col min="11042" max="11043" width="10.140625" style="13" customWidth="1"/>
    <col min="11044" max="11046" width="9.5703125" style="13" customWidth="1"/>
    <col min="11047" max="11047" width="10.140625" style="13" customWidth="1"/>
    <col min="11048" max="11052" width="0" style="13" hidden="1" customWidth="1"/>
    <col min="11053" max="11053" width="10.140625" style="13" customWidth="1"/>
    <col min="11054" max="11056" width="9.5703125" style="13" customWidth="1"/>
    <col min="11057" max="11057" width="10.140625" style="13" customWidth="1"/>
    <col min="11058" max="11069" width="0" style="13" hidden="1" customWidth="1"/>
    <col min="11070" max="11070" width="10.140625" style="13" customWidth="1"/>
    <col min="11071" max="11072" width="9.85546875" style="13" customWidth="1"/>
    <col min="11073" max="11073" width="12.5703125" style="13" customWidth="1"/>
    <col min="11074" max="11074" width="9.85546875" style="13" customWidth="1"/>
    <col min="11075" max="11075" width="12.5703125" style="13" customWidth="1"/>
    <col min="11076" max="11076" width="10.140625" style="13" customWidth="1"/>
    <col min="11077" max="11077" width="9.42578125" style="13" customWidth="1"/>
    <col min="11078" max="11274" width="9.140625" style="13"/>
    <col min="11275" max="11275" width="5.140625" style="13" customWidth="1"/>
    <col min="11276" max="11276" width="24" style="13" customWidth="1"/>
    <col min="11277" max="11277" width="7.7109375" style="13" customWidth="1"/>
    <col min="11278" max="11278" width="9" style="13" customWidth="1"/>
    <col min="11279" max="11281" width="9.140625" style="13" customWidth="1"/>
    <col min="11282" max="11282" width="10.140625" style="13" customWidth="1"/>
    <col min="11283" max="11283" width="10.7109375" style="13" customWidth="1"/>
    <col min="11284" max="11284" width="10" style="13" customWidth="1"/>
    <col min="11285" max="11285" width="9.42578125" style="13" customWidth="1"/>
    <col min="11286" max="11287" width="10.7109375" style="13" customWidth="1"/>
    <col min="11288" max="11288" width="9.28515625" style="13" customWidth="1"/>
    <col min="11289" max="11293" width="10.7109375" style="13" customWidth="1"/>
    <col min="11294" max="11294" width="10.42578125" style="13" customWidth="1"/>
    <col min="11295" max="11297" width="8.85546875" style="13" customWidth="1"/>
    <col min="11298" max="11299" width="10.140625" style="13" customWidth="1"/>
    <col min="11300" max="11302" width="9.5703125" style="13" customWidth="1"/>
    <col min="11303" max="11303" width="10.140625" style="13" customWidth="1"/>
    <col min="11304" max="11308" width="0" style="13" hidden="1" customWidth="1"/>
    <col min="11309" max="11309" width="10.140625" style="13" customWidth="1"/>
    <col min="11310" max="11312" width="9.5703125" style="13" customWidth="1"/>
    <col min="11313" max="11313" width="10.140625" style="13" customWidth="1"/>
    <col min="11314" max="11325" width="0" style="13" hidden="1" customWidth="1"/>
    <col min="11326" max="11326" width="10.140625" style="13" customWidth="1"/>
    <col min="11327" max="11328" width="9.85546875" style="13" customWidth="1"/>
    <col min="11329" max="11329" width="12.5703125" style="13" customWidth="1"/>
    <col min="11330" max="11330" width="9.85546875" style="13" customWidth="1"/>
    <col min="11331" max="11331" width="12.5703125" style="13" customWidth="1"/>
    <col min="11332" max="11332" width="10.140625" style="13" customWidth="1"/>
    <col min="11333" max="11333" width="9.42578125" style="13" customWidth="1"/>
    <col min="11334" max="11530" width="9.140625" style="13"/>
    <col min="11531" max="11531" width="5.140625" style="13" customWidth="1"/>
    <col min="11532" max="11532" width="24" style="13" customWidth="1"/>
    <col min="11533" max="11533" width="7.7109375" style="13" customWidth="1"/>
    <col min="11534" max="11534" width="9" style="13" customWidth="1"/>
    <col min="11535" max="11537" width="9.140625" style="13" customWidth="1"/>
    <col min="11538" max="11538" width="10.140625" style="13" customWidth="1"/>
    <col min="11539" max="11539" width="10.7109375" style="13" customWidth="1"/>
    <col min="11540" max="11540" width="10" style="13" customWidth="1"/>
    <col min="11541" max="11541" width="9.42578125" style="13" customWidth="1"/>
    <col min="11542" max="11543" width="10.7109375" style="13" customWidth="1"/>
    <col min="11544" max="11544" width="9.28515625" style="13" customWidth="1"/>
    <col min="11545" max="11549" width="10.7109375" style="13" customWidth="1"/>
    <col min="11550" max="11550" width="10.42578125" style="13" customWidth="1"/>
    <col min="11551" max="11553" width="8.85546875" style="13" customWidth="1"/>
    <col min="11554" max="11555" width="10.140625" style="13" customWidth="1"/>
    <col min="11556" max="11558" width="9.5703125" style="13" customWidth="1"/>
    <col min="11559" max="11559" width="10.140625" style="13" customWidth="1"/>
    <col min="11560" max="11564" width="0" style="13" hidden="1" customWidth="1"/>
    <col min="11565" max="11565" width="10.140625" style="13" customWidth="1"/>
    <col min="11566" max="11568" width="9.5703125" style="13" customWidth="1"/>
    <col min="11569" max="11569" width="10.140625" style="13" customWidth="1"/>
    <col min="11570" max="11581" width="0" style="13" hidden="1" customWidth="1"/>
    <col min="11582" max="11582" width="10.140625" style="13" customWidth="1"/>
    <col min="11583" max="11584" width="9.85546875" style="13" customWidth="1"/>
    <col min="11585" max="11585" width="12.5703125" style="13" customWidth="1"/>
    <col min="11586" max="11586" width="9.85546875" style="13" customWidth="1"/>
    <col min="11587" max="11587" width="12.5703125" style="13" customWidth="1"/>
    <col min="11588" max="11588" width="10.140625" style="13" customWidth="1"/>
    <col min="11589" max="11589" width="9.42578125" style="13" customWidth="1"/>
    <col min="11590" max="11786" width="9.140625" style="13"/>
    <col min="11787" max="11787" width="5.140625" style="13" customWidth="1"/>
    <col min="11788" max="11788" width="24" style="13" customWidth="1"/>
    <col min="11789" max="11789" width="7.7109375" style="13" customWidth="1"/>
    <col min="11790" max="11790" width="9" style="13" customWidth="1"/>
    <col min="11791" max="11793" width="9.140625" style="13" customWidth="1"/>
    <col min="11794" max="11794" width="10.140625" style="13" customWidth="1"/>
    <col min="11795" max="11795" width="10.7109375" style="13" customWidth="1"/>
    <col min="11796" max="11796" width="10" style="13" customWidth="1"/>
    <col min="11797" max="11797" width="9.42578125" style="13" customWidth="1"/>
    <col min="11798" max="11799" width="10.7109375" style="13" customWidth="1"/>
    <col min="11800" max="11800" width="9.28515625" style="13" customWidth="1"/>
    <col min="11801" max="11805" width="10.7109375" style="13" customWidth="1"/>
    <col min="11806" max="11806" width="10.42578125" style="13" customWidth="1"/>
    <col min="11807" max="11809" width="8.85546875" style="13" customWidth="1"/>
    <col min="11810" max="11811" width="10.140625" style="13" customWidth="1"/>
    <col min="11812" max="11814" width="9.5703125" style="13" customWidth="1"/>
    <col min="11815" max="11815" width="10.140625" style="13" customWidth="1"/>
    <col min="11816" max="11820" width="0" style="13" hidden="1" customWidth="1"/>
    <col min="11821" max="11821" width="10.140625" style="13" customWidth="1"/>
    <col min="11822" max="11824" width="9.5703125" style="13" customWidth="1"/>
    <col min="11825" max="11825" width="10.140625" style="13" customWidth="1"/>
    <col min="11826" max="11837" width="0" style="13" hidden="1" customWidth="1"/>
    <col min="11838" max="11838" width="10.140625" style="13" customWidth="1"/>
    <col min="11839" max="11840" width="9.85546875" style="13" customWidth="1"/>
    <col min="11841" max="11841" width="12.5703125" style="13" customWidth="1"/>
    <col min="11842" max="11842" width="9.85546875" style="13" customWidth="1"/>
    <col min="11843" max="11843" width="12.5703125" style="13" customWidth="1"/>
    <col min="11844" max="11844" width="10.140625" style="13" customWidth="1"/>
    <col min="11845" max="11845" width="9.42578125" style="13" customWidth="1"/>
    <col min="11846" max="12042" width="9.140625" style="13"/>
    <col min="12043" max="12043" width="5.140625" style="13" customWidth="1"/>
    <col min="12044" max="12044" width="24" style="13" customWidth="1"/>
    <col min="12045" max="12045" width="7.7109375" style="13" customWidth="1"/>
    <col min="12046" max="12046" width="9" style="13" customWidth="1"/>
    <col min="12047" max="12049" width="9.140625" style="13" customWidth="1"/>
    <col min="12050" max="12050" width="10.140625" style="13" customWidth="1"/>
    <col min="12051" max="12051" width="10.7109375" style="13" customWidth="1"/>
    <col min="12052" max="12052" width="10" style="13" customWidth="1"/>
    <col min="12053" max="12053" width="9.42578125" style="13" customWidth="1"/>
    <col min="12054" max="12055" width="10.7109375" style="13" customWidth="1"/>
    <col min="12056" max="12056" width="9.28515625" style="13" customWidth="1"/>
    <col min="12057" max="12061" width="10.7109375" style="13" customWidth="1"/>
    <col min="12062" max="12062" width="10.42578125" style="13" customWidth="1"/>
    <col min="12063" max="12065" width="8.85546875" style="13" customWidth="1"/>
    <col min="12066" max="12067" width="10.140625" style="13" customWidth="1"/>
    <col min="12068" max="12070" width="9.5703125" style="13" customWidth="1"/>
    <col min="12071" max="12071" width="10.140625" style="13" customWidth="1"/>
    <col min="12072" max="12076" width="0" style="13" hidden="1" customWidth="1"/>
    <col min="12077" max="12077" width="10.140625" style="13" customWidth="1"/>
    <col min="12078" max="12080" width="9.5703125" style="13" customWidth="1"/>
    <col min="12081" max="12081" width="10.140625" style="13" customWidth="1"/>
    <col min="12082" max="12093" width="0" style="13" hidden="1" customWidth="1"/>
    <col min="12094" max="12094" width="10.140625" style="13" customWidth="1"/>
    <col min="12095" max="12096" width="9.85546875" style="13" customWidth="1"/>
    <col min="12097" max="12097" width="12.5703125" style="13" customWidth="1"/>
    <col min="12098" max="12098" width="9.85546875" style="13" customWidth="1"/>
    <col min="12099" max="12099" width="12.5703125" style="13" customWidth="1"/>
    <col min="12100" max="12100" width="10.140625" style="13" customWidth="1"/>
    <col min="12101" max="12101" width="9.42578125" style="13" customWidth="1"/>
    <col min="12102" max="12298" width="9.140625" style="13"/>
    <col min="12299" max="12299" width="5.140625" style="13" customWidth="1"/>
    <col min="12300" max="12300" width="24" style="13" customWidth="1"/>
    <col min="12301" max="12301" width="7.7109375" style="13" customWidth="1"/>
    <col min="12302" max="12302" width="9" style="13" customWidth="1"/>
    <col min="12303" max="12305" width="9.140625" style="13" customWidth="1"/>
    <col min="12306" max="12306" width="10.140625" style="13" customWidth="1"/>
    <col min="12307" max="12307" width="10.7109375" style="13" customWidth="1"/>
    <col min="12308" max="12308" width="10" style="13" customWidth="1"/>
    <col min="12309" max="12309" width="9.42578125" style="13" customWidth="1"/>
    <col min="12310" max="12311" width="10.7109375" style="13" customWidth="1"/>
    <col min="12312" max="12312" width="9.28515625" style="13" customWidth="1"/>
    <col min="12313" max="12317" width="10.7109375" style="13" customWidth="1"/>
    <col min="12318" max="12318" width="10.42578125" style="13" customWidth="1"/>
    <col min="12319" max="12321" width="8.85546875" style="13" customWidth="1"/>
    <col min="12322" max="12323" width="10.140625" style="13" customWidth="1"/>
    <col min="12324" max="12326" width="9.5703125" style="13" customWidth="1"/>
    <col min="12327" max="12327" width="10.140625" style="13" customWidth="1"/>
    <col min="12328" max="12332" width="0" style="13" hidden="1" customWidth="1"/>
    <col min="12333" max="12333" width="10.140625" style="13" customWidth="1"/>
    <col min="12334" max="12336" width="9.5703125" style="13" customWidth="1"/>
    <col min="12337" max="12337" width="10.140625" style="13" customWidth="1"/>
    <col min="12338" max="12349" width="0" style="13" hidden="1" customWidth="1"/>
    <col min="12350" max="12350" width="10.140625" style="13" customWidth="1"/>
    <col min="12351" max="12352" width="9.85546875" style="13" customWidth="1"/>
    <col min="12353" max="12353" width="12.5703125" style="13" customWidth="1"/>
    <col min="12354" max="12354" width="9.85546875" style="13" customWidth="1"/>
    <col min="12355" max="12355" width="12.5703125" style="13" customWidth="1"/>
    <col min="12356" max="12356" width="10.140625" style="13" customWidth="1"/>
    <col min="12357" max="12357" width="9.42578125" style="13" customWidth="1"/>
    <col min="12358" max="12554" width="9.140625" style="13"/>
    <col min="12555" max="12555" width="5.140625" style="13" customWidth="1"/>
    <col min="12556" max="12556" width="24" style="13" customWidth="1"/>
    <col min="12557" max="12557" width="7.7109375" style="13" customWidth="1"/>
    <col min="12558" max="12558" width="9" style="13" customWidth="1"/>
    <col min="12559" max="12561" width="9.140625" style="13" customWidth="1"/>
    <col min="12562" max="12562" width="10.140625" style="13" customWidth="1"/>
    <col min="12563" max="12563" width="10.7109375" style="13" customWidth="1"/>
    <col min="12564" max="12564" width="10" style="13" customWidth="1"/>
    <col min="12565" max="12565" width="9.42578125" style="13" customWidth="1"/>
    <col min="12566" max="12567" width="10.7109375" style="13" customWidth="1"/>
    <col min="12568" max="12568" width="9.28515625" style="13" customWidth="1"/>
    <col min="12569" max="12573" width="10.7109375" style="13" customWidth="1"/>
    <col min="12574" max="12574" width="10.42578125" style="13" customWidth="1"/>
    <col min="12575" max="12577" width="8.85546875" style="13" customWidth="1"/>
    <col min="12578" max="12579" width="10.140625" style="13" customWidth="1"/>
    <col min="12580" max="12582" width="9.5703125" style="13" customWidth="1"/>
    <col min="12583" max="12583" width="10.140625" style="13" customWidth="1"/>
    <col min="12584" max="12588" width="0" style="13" hidden="1" customWidth="1"/>
    <col min="12589" max="12589" width="10.140625" style="13" customWidth="1"/>
    <col min="12590" max="12592" width="9.5703125" style="13" customWidth="1"/>
    <col min="12593" max="12593" width="10.140625" style="13" customWidth="1"/>
    <col min="12594" max="12605" width="0" style="13" hidden="1" customWidth="1"/>
    <col min="12606" max="12606" width="10.140625" style="13" customWidth="1"/>
    <col min="12607" max="12608" width="9.85546875" style="13" customWidth="1"/>
    <col min="12609" max="12609" width="12.5703125" style="13" customWidth="1"/>
    <col min="12610" max="12610" width="9.85546875" style="13" customWidth="1"/>
    <col min="12611" max="12611" width="12.5703125" style="13" customWidth="1"/>
    <col min="12612" max="12612" width="10.140625" style="13" customWidth="1"/>
    <col min="12613" max="12613" width="9.42578125" style="13" customWidth="1"/>
    <col min="12614" max="12810" width="9.140625" style="13"/>
    <col min="12811" max="12811" width="5.140625" style="13" customWidth="1"/>
    <col min="12812" max="12812" width="24" style="13" customWidth="1"/>
    <col min="12813" max="12813" width="7.7109375" style="13" customWidth="1"/>
    <col min="12814" max="12814" width="9" style="13" customWidth="1"/>
    <col min="12815" max="12817" width="9.140625" style="13" customWidth="1"/>
    <col min="12818" max="12818" width="10.140625" style="13" customWidth="1"/>
    <col min="12819" max="12819" width="10.7109375" style="13" customWidth="1"/>
    <col min="12820" max="12820" width="10" style="13" customWidth="1"/>
    <col min="12821" max="12821" width="9.42578125" style="13" customWidth="1"/>
    <col min="12822" max="12823" width="10.7109375" style="13" customWidth="1"/>
    <col min="12824" max="12824" width="9.28515625" style="13" customWidth="1"/>
    <col min="12825" max="12829" width="10.7109375" style="13" customWidth="1"/>
    <col min="12830" max="12830" width="10.42578125" style="13" customWidth="1"/>
    <col min="12831" max="12833" width="8.85546875" style="13" customWidth="1"/>
    <col min="12834" max="12835" width="10.140625" style="13" customWidth="1"/>
    <col min="12836" max="12838" width="9.5703125" style="13" customWidth="1"/>
    <col min="12839" max="12839" width="10.140625" style="13" customWidth="1"/>
    <col min="12840" max="12844" width="0" style="13" hidden="1" customWidth="1"/>
    <col min="12845" max="12845" width="10.140625" style="13" customWidth="1"/>
    <col min="12846" max="12848" width="9.5703125" style="13" customWidth="1"/>
    <col min="12849" max="12849" width="10.140625" style="13" customWidth="1"/>
    <col min="12850" max="12861" width="0" style="13" hidden="1" customWidth="1"/>
    <col min="12862" max="12862" width="10.140625" style="13" customWidth="1"/>
    <col min="12863" max="12864" width="9.85546875" style="13" customWidth="1"/>
    <col min="12865" max="12865" width="12.5703125" style="13" customWidth="1"/>
    <col min="12866" max="12866" width="9.85546875" style="13" customWidth="1"/>
    <col min="12867" max="12867" width="12.5703125" style="13" customWidth="1"/>
    <col min="12868" max="12868" width="10.140625" style="13" customWidth="1"/>
    <col min="12869" max="12869" width="9.42578125" style="13" customWidth="1"/>
    <col min="12870" max="13066" width="9.140625" style="13"/>
    <col min="13067" max="13067" width="5.140625" style="13" customWidth="1"/>
    <col min="13068" max="13068" width="24" style="13" customWidth="1"/>
    <col min="13069" max="13069" width="7.7109375" style="13" customWidth="1"/>
    <col min="13070" max="13070" width="9" style="13" customWidth="1"/>
    <col min="13071" max="13073" width="9.140625" style="13" customWidth="1"/>
    <col min="13074" max="13074" width="10.140625" style="13" customWidth="1"/>
    <col min="13075" max="13075" width="10.7109375" style="13" customWidth="1"/>
    <col min="13076" max="13076" width="10" style="13" customWidth="1"/>
    <col min="13077" max="13077" width="9.42578125" style="13" customWidth="1"/>
    <col min="13078" max="13079" width="10.7109375" style="13" customWidth="1"/>
    <col min="13080" max="13080" width="9.28515625" style="13" customWidth="1"/>
    <col min="13081" max="13085" width="10.7109375" style="13" customWidth="1"/>
    <col min="13086" max="13086" width="10.42578125" style="13" customWidth="1"/>
    <col min="13087" max="13089" width="8.85546875" style="13" customWidth="1"/>
    <col min="13090" max="13091" width="10.140625" style="13" customWidth="1"/>
    <col min="13092" max="13094" width="9.5703125" style="13" customWidth="1"/>
    <col min="13095" max="13095" width="10.140625" style="13" customWidth="1"/>
    <col min="13096" max="13100" width="0" style="13" hidden="1" customWidth="1"/>
    <col min="13101" max="13101" width="10.140625" style="13" customWidth="1"/>
    <col min="13102" max="13104" width="9.5703125" style="13" customWidth="1"/>
    <col min="13105" max="13105" width="10.140625" style="13" customWidth="1"/>
    <col min="13106" max="13117" width="0" style="13" hidden="1" customWidth="1"/>
    <col min="13118" max="13118" width="10.140625" style="13" customWidth="1"/>
    <col min="13119" max="13120" width="9.85546875" style="13" customWidth="1"/>
    <col min="13121" max="13121" width="12.5703125" style="13" customWidth="1"/>
    <col min="13122" max="13122" width="9.85546875" style="13" customWidth="1"/>
    <col min="13123" max="13123" width="12.5703125" style="13" customWidth="1"/>
    <col min="13124" max="13124" width="10.140625" style="13" customWidth="1"/>
    <col min="13125" max="13125" width="9.42578125" style="13" customWidth="1"/>
    <col min="13126" max="13322" width="9.140625" style="13"/>
    <col min="13323" max="13323" width="5.140625" style="13" customWidth="1"/>
    <col min="13324" max="13324" width="24" style="13" customWidth="1"/>
    <col min="13325" max="13325" width="7.7109375" style="13" customWidth="1"/>
    <col min="13326" max="13326" width="9" style="13" customWidth="1"/>
    <col min="13327" max="13329" width="9.140625" style="13" customWidth="1"/>
    <col min="13330" max="13330" width="10.140625" style="13" customWidth="1"/>
    <col min="13331" max="13331" width="10.7109375" style="13" customWidth="1"/>
    <col min="13332" max="13332" width="10" style="13" customWidth="1"/>
    <col min="13333" max="13333" width="9.42578125" style="13" customWidth="1"/>
    <col min="13334" max="13335" width="10.7109375" style="13" customWidth="1"/>
    <col min="13336" max="13336" width="9.28515625" style="13" customWidth="1"/>
    <col min="13337" max="13341" width="10.7109375" style="13" customWidth="1"/>
    <col min="13342" max="13342" width="10.42578125" style="13" customWidth="1"/>
    <col min="13343" max="13345" width="8.85546875" style="13" customWidth="1"/>
    <col min="13346" max="13347" width="10.140625" style="13" customWidth="1"/>
    <col min="13348" max="13350" width="9.5703125" style="13" customWidth="1"/>
    <col min="13351" max="13351" width="10.140625" style="13" customWidth="1"/>
    <col min="13352" max="13356" width="0" style="13" hidden="1" customWidth="1"/>
    <col min="13357" max="13357" width="10.140625" style="13" customWidth="1"/>
    <col min="13358" max="13360" width="9.5703125" style="13" customWidth="1"/>
    <col min="13361" max="13361" width="10.140625" style="13" customWidth="1"/>
    <col min="13362" max="13373" width="0" style="13" hidden="1" customWidth="1"/>
    <col min="13374" max="13374" width="10.140625" style="13" customWidth="1"/>
    <col min="13375" max="13376" width="9.85546875" style="13" customWidth="1"/>
    <col min="13377" max="13377" width="12.5703125" style="13" customWidth="1"/>
    <col min="13378" max="13378" width="9.85546875" style="13" customWidth="1"/>
    <col min="13379" max="13379" width="12.5703125" style="13" customWidth="1"/>
    <col min="13380" max="13380" width="10.140625" style="13" customWidth="1"/>
    <col min="13381" max="13381" width="9.42578125" style="13" customWidth="1"/>
    <col min="13382" max="13578" width="9.140625" style="13"/>
    <col min="13579" max="13579" width="5.140625" style="13" customWidth="1"/>
    <col min="13580" max="13580" width="24" style="13" customWidth="1"/>
    <col min="13581" max="13581" width="7.7109375" style="13" customWidth="1"/>
    <col min="13582" max="13582" width="9" style="13" customWidth="1"/>
    <col min="13583" max="13585" width="9.140625" style="13" customWidth="1"/>
    <col min="13586" max="13586" width="10.140625" style="13" customWidth="1"/>
    <col min="13587" max="13587" width="10.7109375" style="13" customWidth="1"/>
    <col min="13588" max="13588" width="10" style="13" customWidth="1"/>
    <col min="13589" max="13589" width="9.42578125" style="13" customWidth="1"/>
    <col min="13590" max="13591" width="10.7109375" style="13" customWidth="1"/>
    <col min="13592" max="13592" width="9.28515625" style="13" customWidth="1"/>
    <col min="13593" max="13597" width="10.7109375" style="13" customWidth="1"/>
    <col min="13598" max="13598" width="10.42578125" style="13" customWidth="1"/>
    <col min="13599" max="13601" width="8.85546875" style="13" customWidth="1"/>
    <col min="13602" max="13603" width="10.140625" style="13" customWidth="1"/>
    <col min="13604" max="13606" width="9.5703125" style="13" customWidth="1"/>
    <col min="13607" max="13607" width="10.140625" style="13" customWidth="1"/>
    <col min="13608" max="13612" width="0" style="13" hidden="1" customWidth="1"/>
    <col min="13613" max="13613" width="10.140625" style="13" customWidth="1"/>
    <col min="13614" max="13616" width="9.5703125" style="13" customWidth="1"/>
    <col min="13617" max="13617" width="10.140625" style="13" customWidth="1"/>
    <col min="13618" max="13629" width="0" style="13" hidden="1" customWidth="1"/>
    <col min="13630" max="13630" width="10.140625" style="13" customWidth="1"/>
    <col min="13631" max="13632" width="9.85546875" style="13" customWidth="1"/>
    <col min="13633" max="13633" width="12.5703125" style="13" customWidth="1"/>
    <col min="13634" max="13634" width="9.85546875" style="13" customWidth="1"/>
    <col min="13635" max="13635" width="12.5703125" style="13" customWidth="1"/>
    <col min="13636" max="13636" width="10.140625" style="13" customWidth="1"/>
    <col min="13637" max="13637" width="9.42578125" style="13" customWidth="1"/>
    <col min="13638" max="13834" width="9.140625" style="13"/>
    <col min="13835" max="13835" width="5.140625" style="13" customWidth="1"/>
    <col min="13836" max="13836" width="24" style="13" customWidth="1"/>
    <col min="13837" max="13837" width="7.7109375" style="13" customWidth="1"/>
    <col min="13838" max="13838" width="9" style="13" customWidth="1"/>
    <col min="13839" max="13841" width="9.140625" style="13" customWidth="1"/>
    <col min="13842" max="13842" width="10.140625" style="13" customWidth="1"/>
    <col min="13843" max="13843" width="10.7109375" style="13" customWidth="1"/>
    <col min="13844" max="13844" width="10" style="13" customWidth="1"/>
    <col min="13845" max="13845" width="9.42578125" style="13" customWidth="1"/>
    <col min="13846" max="13847" width="10.7109375" style="13" customWidth="1"/>
    <col min="13848" max="13848" width="9.28515625" style="13" customWidth="1"/>
    <col min="13849" max="13853" width="10.7109375" style="13" customWidth="1"/>
    <col min="13854" max="13854" width="10.42578125" style="13" customWidth="1"/>
    <col min="13855" max="13857" width="8.85546875" style="13" customWidth="1"/>
    <col min="13858" max="13859" width="10.140625" style="13" customWidth="1"/>
    <col min="13860" max="13862" width="9.5703125" style="13" customWidth="1"/>
    <col min="13863" max="13863" width="10.140625" style="13" customWidth="1"/>
    <col min="13864" max="13868" width="0" style="13" hidden="1" customWidth="1"/>
    <col min="13869" max="13869" width="10.140625" style="13" customWidth="1"/>
    <col min="13870" max="13872" width="9.5703125" style="13" customWidth="1"/>
    <col min="13873" max="13873" width="10.140625" style="13" customWidth="1"/>
    <col min="13874" max="13885" width="0" style="13" hidden="1" customWidth="1"/>
    <col min="13886" max="13886" width="10.140625" style="13" customWidth="1"/>
    <col min="13887" max="13888" width="9.85546875" style="13" customWidth="1"/>
    <col min="13889" max="13889" width="12.5703125" style="13" customWidth="1"/>
    <col min="13890" max="13890" width="9.85546875" style="13" customWidth="1"/>
    <col min="13891" max="13891" width="12.5703125" style="13" customWidth="1"/>
    <col min="13892" max="13892" width="10.140625" style="13" customWidth="1"/>
    <col min="13893" max="13893" width="9.42578125" style="13" customWidth="1"/>
    <col min="13894" max="14090" width="9.140625" style="13"/>
    <col min="14091" max="14091" width="5.140625" style="13" customWidth="1"/>
    <col min="14092" max="14092" width="24" style="13" customWidth="1"/>
    <col min="14093" max="14093" width="7.7109375" style="13" customWidth="1"/>
    <col min="14094" max="14094" width="9" style="13" customWidth="1"/>
    <col min="14095" max="14097" width="9.140625" style="13" customWidth="1"/>
    <col min="14098" max="14098" width="10.140625" style="13" customWidth="1"/>
    <col min="14099" max="14099" width="10.7109375" style="13" customWidth="1"/>
    <col min="14100" max="14100" width="10" style="13" customWidth="1"/>
    <col min="14101" max="14101" width="9.42578125" style="13" customWidth="1"/>
    <col min="14102" max="14103" width="10.7109375" style="13" customWidth="1"/>
    <col min="14104" max="14104" width="9.28515625" style="13" customWidth="1"/>
    <col min="14105" max="14109" width="10.7109375" style="13" customWidth="1"/>
    <col min="14110" max="14110" width="10.42578125" style="13" customWidth="1"/>
    <col min="14111" max="14113" width="8.85546875" style="13" customWidth="1"/>
    <col min="14114" max="14115" width="10.140625" style="13" customWidth="1"/>
    <col min="14116" max="14118" width="9.5703125" style="13" customWidth="1"/>
    <col min="14119" max="14119" width="10.140625" style="13" customWidth="1"/>
    <col min="14120" max="14124" width="0" style="13" hidden="1" customWidth="1"/>
    <col min="14125" max="14125" width="10.140625" style="13" customWidth="1"/>
    <col min="14126" max="14128" width="9.5703125" style="13" customWidth="1"/>
    <col min="14129" max="14129" width="10.140625" style="13" customWidth="1"/>
    <col min="14130" max="14141" width="0" style="13" hidden="1" customWidth="1"/>
    <col min="14142" max="14142" width="10.140625" style="13" customWidth="1"/>
    <col min="14143" max="14144" width="9.85546875" style="13" customWidth="1"/>
    <col min="14145" max="14145" width="12.5703125" style="13" customWidth="1"/>
    <col min="14146" max="14146" width="9.85546875" style="13" customWidth="1"/>
    <col min="14147" max="14147" width="12.5703125" style="13" customWidth="1"/>
    <col min="14148" max="14148" width="10.140625" style="13" customWidth="1"/>
    <col min="14149" max="14149" width="9.42578125" style="13" customWidth="1"/>
    <col min="14150" max="14346" width="9.140625" style="13"/>
    <col min="14347" max="14347" width="5.140625" style="13" customWidth="1"/>
    <col min="14348" max="14348" width="24" style="13" customWidth="1"/>
    <col min="14349" max="14349" width="7.7109375" style="13" customWidth="1"/>
    <col min="14350" max="14350" width="9" style="13" customWidth="1"/>
    <col min="14351" max="14353" width="9.140625" style="13" customWidth="1"/>
    <col min="14354" max="14354" width="10.140625" style="13" customWidth="1"/>
    <col min="14355" max="14355" width="10.7109375" style="13" customWidth="1"/>
    <col min="14356" max="14356" width="10" style="13" customWidth="1"/>
    <col min="14357" max="14357" width="9.42578125" style="13" customWidth="1"/>
    <col min="14358" max="14359" width="10.7109375" style="13" customWidth="1"/>
    <col min="14360" max="14360" width="9.28515625" style="13" customWidth="1"/>
    <col min="14361" max="14365" width="10.7109375" style="13" customWidth="1"/>
    <col min="14366" max="14366" width="10.42578125" style="13" customWidth="1"/>
    <col min="14367" max="14369" width="8.85546875" style="13" customWidth="1"/>
    <col min="14370" max="14371" width="10.140625" style="13" customWidth="1"/>
    <col min="14372" max="14374" width="9.5703125" style="13" customWidth="1"/>
    <col min="14375" max="14375" width="10.140625" style="13" customWidth="1"/>
    <col min="14376" max="14380" width="0" style="13" hidden="1" customWidth="1"/>
    <col min="14381" max="14381" width="10.140625" style="13" customWidth="1"/>
    <col min="14382" max="14384" width="9.5703125" style="13" customWidth="1"/>
    <col min="14385" max="14385" width="10.140625" style="13" customWidth="1"/>
    <col min="14386" max="14397" width="0" style="13" hidden="1" customWidth="1"/>
    <col min="14398" max="14398" width="10.140625" style="13" customWidth="1"/>
    <col min="14399" max="14400" width="9.85546875" style="13" customWidth="1"/>
    <col min="14401" max="14401" width="12.5703125" style="13" customWidth="1"/>
    <col min="14402" max="14402" width="9.85546875" style="13" customWidth="1"/>
    <col min="14403" max="14403" width="12.5703125" style="13" customWidth="1"/>
    <col min="14404" max="14404" width="10.140625" style="13" customWidth="1"/>
    <col min="14405" max="14405" width="9.42578125" style="13" customWidth="1"/>
    <col min="14406" max="14602" width="9.140625" style="13"/>
    <col min="14603" max="14603" width="5.140625" style="13" customWidth="1"/>
    <col min="14604" max="14604" width="24" style="13" customWidth="1"/>
    <col min="14605" max="14605" width="7.7109375" style="13" customWidth="1"/>
    <col min="14606" max="14606" width="9" style="13" customWidth="1"/>
    <col min="14607" max="14609" width="9.140625" style="13" customWidth="1"/>
    <col min="14610" max="14610" width="10.140625" style="13" customWidth="1"/>
    <col min="14611" max="14611" width="10.7109375" style="13" customWidth="1"/>
    <col min="14612" max="14612" width="10" style="13" customWidth="1"/>
    <col min="14613" max="14613" width="9.42578125" style="13" customWidth="1"/>
    <col min="14614" max="14615" width="10.7109375" style="13" customWidth="1"/>
    <col min="14616" max="14616" width="9.28515625" style="13" customWidth="1"/>
    <col min="14617" max="14621" width="10.7109375" style="13" customWidth="1"/>
    <col min="14622" max="14622" width="10.42578125" style="13" customWidth="1"/>
    <col min="14623" max="14625" width="8.85546875" style="13" customWidth="1"/>
    <col min="14626" max="14627" width="10.140625" style="13" customWidth="1"/>
    <col min="14628" max="14630" width="9.5703125" style="13" customWidth="1"/>
    <col min="14631" max="14631" width="10.140625" style="13" customWidth="1"/>
    <col min="14632" max="14636" width="0" style="13" hidden="1" customWidth="1"/>
    <col min="14637" max="14637" width="10.140625" style="13" customWidth="1"/>
    <col min="14638" max="14640" width="9.5703125" style="13" customWidth="1"/>
    <col min="14641" max="14641" width="10.140625" style="13" customWidth="1"/>
    <col min="14642" max="14653" width="0" style="13" hidden="1" customWidth="1"/>
    <col min="14654" max="14654" width="10.140625" style="13" customWidth="1"/>
    <col min="14655" max="14656" width="9.85546875" style="13" customWidth="1"/>
    <col min="14657" max="14657" width="12.5703125" style="13" customWidth="1"/>
    <col min="14658" max="14658" width="9.85546875" style="13" customWidth="1"/>
    <col min="14659" max="14659" width="12.5703125" style="13" customWidth="1"/>
    <col min="14660" max="14660" width="10.140625" style="13" customWidth="1"/>
    <col min="14661" max="14661" width="9.42578125" style="13" customWidth="1"/>
    <col min="14662" max="14858" width="9.140625" style="13"/>
    <col min="14859" max="14859" width="5.140625" style="13" customWidth="1"/>
    <col min="14860" max="14860" width="24" style="13" customWidth="1"/>
    <col min="14861" max="14861" width="7.7109375" style="13" customWidth="1"/>
    <col min="14862" max="14862" width="9" style="13" customWidth="1"/>
    <col min="14863" max="14865" width="9.140625" style="13" customWidth="1"/>
    <col min="14866" max="14866" width="10.140625" style="13" customWidth="1"/>
    <col min="14867" max="14867" width="10.7109375" style="13" customWidth="1"/>
    <col min="14868" max="14868" width="10" style="13" customWidth="1"/>
    <col min="14869" max="14869" width="9.42578125" style="13" customWidth="1"/>
    <col min="14870" max="14871" width="10.7109375" style="13" customWidth="1"/>
    <col min="14872" max="14872" width="9.28515625" style="13" customWidth="1"/>
    <col min="14873" max="14877" width="10.7109375" style="13" customWidth="1"/>
    <col min="14878" max="14878" width="10.42578125" style="13" customWidth="1"/>
    <col min="14879" max="14881" width="8.85546875" style="13" customWidth="1"/>
    <col min="14882" max="14883" width="10.140625" style="13" customWidth="1"/>
    <col min="14884" max="14886" width="9.5703125" style="13" customWidth="1"/>
    <col min="14887" max="14887" width="10.140625" style="13" customWidth="1"/>
    <col min="14888" max="14892" width="0" style="13" hidden="1" customWidth="1"/>
    <col min="14893" max="14893" width="10.140625" style="13" customWidth="1"/>
    <col min="14894" max="14896" width="9.5703125" style="13" customWidth="1"/>
    <col min="14897" max="14897" width="10.140625" style="13" customWidth="1"/>
    <col min="14898" max="14909" width="0" style="13" hidden="1" customWidth="1"/>
    <col min="14910" max="14910" width="10.140625" style="13" customWidth="1"/>
    <col min="14911" max="14912" width="9.85546875" style="13" customWidth="1"/>
    <col min="14913" max="14913" width="12.5703125" style="13" customWidth="1"/>
    <col min="14914" max="14914" width="9.85546875" style="13" customWidth="1"/>
    <col min="14915" max="14915" width="12.5703125" style="13" customWidth="1"/>
    <col min="14916" max="14916" width="10.140625" style="13" customWidth="1"/>
    <col min="14917" max="14917" width="9.42578125" style="13" customWidth="1"/>
    <col min="14918" max="15114" width="9.140625" style="13"/>
    <col min="15115" max="15115" width="5.140625" style="13" customWidth="1"/>
    <col min="15116" max="15116" width="24" style="13" customWidth="1"/>
    <col min="15117" max="15117" width="7.7109375" style="13" customWidth="1"/>
    <col min="15118" max="15118" width="9" style="13" customWidth="1"/>
    <col min="15119" max="15121" width="9.140625" style="13" customWidth="1"/>
    <col min="15122" max="15122" width="10.140625" style="13" customWidth="1"/>
    <col min="15123" max="15123" width="10.7109375" style="13" customWidth="1"/>
    <col min="15124" max="15124" width="10" style="13" customWidth="1"/>
    <col min="15125" max="15125" width="9.42578125" style="13" customWidth="1"/>
    <col min="15126" max="15127" width="10.7109375" style="13" customWidth="1"/>
    <col min="15128" max="15128" width="9.28515625" style="13" customWidth="1"/>
    <col min="15129" max="15133" width="10.7109375" style="13" customWidth="1"/>
    <col min="15134" max="15134" width="10.42578125" style="13" customWidth="1"/>
    <col min="15135" max="15137" width="8.85546875" style="13" customWidth="1"/>
    <col min="15138" max="15139" width="10.140625" style="13" customWidth="1"/>
    <col min="15140" max="15142" width="9.5703125" style="13" customWidth="1"/>
    <col min="15143" max="15143" width="10.140625" style="13" customWidth="1"/>
    <col min="15144" max="15148" width="0" style="13" hidden="1" customWidth="1"/>
    <col min="15149" max="15149" width="10.140625" style="13" customWidth="1"/>
    <col min="15150" max="15152" width="9.5703125" style="13" customWidth="1"/>
    <col min="15153" max="15153" width="10.140625" style="13" customWidth="1"/>
    <col min="15154" max="15165" width="0" style="13" hidden="1" customWidth="1"/>
    <col min="15166" max="15166" width="10.140625" style="13" customWidth="1"/>
    <col min="15167" max="15168" width="9.85546875" style="13" customWidth="1"/>
    <col min="15169" max="15169" width="12.5703125" style="13" customWidth="1"/>
    <col min="15170" max="15170" width="9.85546875" style="13" customWidth="1"/>
    <col min="15171" max="15171" width="12.5703125" style="13" customWidth="1"/>
    <col min="15172" max="15172" width="10.140625" style="13" customWidth="1"/>
    <col min="15173" max="15173" width="9.42578125" style="13" customWidth="1"/>
    <col min="15174" max="15370" width="9.140625" style="13"/>
    <col min="15371" max="15371" width="5.140625" style="13" customWidth="1"/>
    <col min="15372" max="15372" width="24" style="13" customWidth="1"/>
    <col min="15373" max="15373" width="7.7109375" style="13" customWidth="1"/>
    <col min="15374" max="15374" width="9" style="13" customWidth="1"/>
    <col min="15375" max="15377" width="9.140625" style="13" customWidth="1"/>
    <col min="15378" max="15378" width="10.140625" style="13" customWidth="1"/>
    <col min="15379" max="15379" width="10.7109375" style="13" customWidth="1"/>
    <col min="15380" max="15380" width="10" style="13" customWidth="1"/>
    <col min="15381" max="15381" width="9.42578125" style="13" customWidth="1"/>
    <col min="15382" max="15383" width="10.7109375" style="13" customWidth="1"/>
    <col min="15384" max="15384" width="9.28515625" style="13" customWidth="1"/>
    <col min="15385" max="15389" width="10.7109375" style="13" customWidth="1"/>
    <col min="15390" max="15390" width="10.42578125" style="13" customWidth="1"/>
    <col min="15391" max="15393" width="8.85546875" style="13" customWidth="1"/>
    <col min="15394" max="15395" width="10.140625" style="13" customWidth="1"/>
    <col min="15396" max="15398" width="9.5703125" style="13" customWidth="1"/>
    <col min="15399" max="15399" width="10.140625" style="13" customWidth="1"/>
    <col min="15400" max="15404" width="0" style="13" hidden="1" customWidth="1"/>
    <col min="15405" max="15405" width="10.140625" style="13" customWidth="1"/>
    <col min="15406" max="15408" width="9.5703125" style="13" customWidth="1"/>
    <col min="15409" max="15409" width="10.140625" style="13" customWidth="1"/>
    <col min="15410" max="15421" width="0" style="13" hidden="1" customWidth="1"/>
    <col min="15422" max="15422" width="10.140625" style="13" customWidth="1"/>
    <col min="15423" max="15424" width="9.85546875" style="13" customWidth="1"/>
    <col min="15425" max="15425" width="12.5703125" style="13" customWidth="1"/>
    <col min="15426" max="15426" width="9.85546875" style="13" customWidth="1"/>
    <col min="15427" max="15427" width="12.5703125" style="13" customWidth="1"/>
    <col min="15428" max="15428" width="10.140625" style="13" customWidth="1"/>
    <col min="15429" max="15429" width="9.42578125" style="13" customWidth="1"/>
    <col min="15430" max="15626" width="9.140625" style="13"/>
    <col min="15627" max="15627" width="5.140625" style="13" customWidth="1"/>
    <col min="15628" max="15628" width="24" style="13" customWidth="1"/>
    <col min="15629" max="15629" width="7.7109375" style="13" customWidth="1"/>
    <col min="15630" max="15630" width="9" style="13" customWidth="1"/>
    <col min="15631" max="15633" width="9.140625" style="13" customWidth="1"/>
    <col min="15634" max="15634" width="10.140625" style="13" customWidth="1"/>
    <col min="15635" max="15635" width="10.7109375" style="13" customWidth="1"/>
    <col min="15636" max="15636" width="10" style="13" customWidth="1"/>
    <col min="15637" max="15637" width="9.42578125" style="13" customWidth="1"/>
    <col min="15638" max="15639" width="10.7109375" style="13" customWidth="1"/>
    <col min="15640" max="15640" width="9.28515625" style="13" customWidth="1"/>
    <col min="15641" max="15645" width="10.7109375" style="13" customWidth="1"/>
    <col min="15646" max="15646" width="10.42578125" style="13" customWidth="1"/>
    <col min="15647" max="15649" width="8.85546875" style="13" customWidth="1"/>
    <col min="15650" max="15651" width="10.140625" style="13" customWidth="1"/>
    <col min="15652" max="15654" width="9.5703125" style="13" customWidth="1"/>
    <col min="15655" max="15655" width="10.140625" style="13" customWidth="1"/>
    <col min="15656" max="15660" width="0" style="13" hidden="1" customWidth="1"/>
    <col min="15661" max="15661" width="10.140625" style="13" customWidth="1"/>
    <col min="15662" max="15664" width="9.5703125" style="13" customWidth="1"/>
    <col min="15665" max="15665" width="10.140625" style="13" customWidth="1"/>
    <col min="15666" max="15677" width="0" style="13" hidden="1" customWidth="1"/>
    <col min="15678" max="15678" width="10.140625" style="13" customWidth="1"/>
    <col min="15679" max="15680" width="9.85546875" style="13" customWidth="1"/>
    <col min="15681" max="15681" width="12.5703125" style="13" customWidth="1"/>
    <col min="15682" max="15682" width="9.85546875" style="13" customWidth="1"/>
    <col min="15683" max="15683" width="12.5703125" style="13" customWidth="1"/>
    <col min="15684" max="15684" width="10.140625" style="13" customWidth="1"/>
    <col min="15685" max="15685" width="9.42578125" style="13" customWidth="1"/>
    <col min="15686" max="15882" width="9.140625" style="13"/>
    <col min="15883" max="15883" width="5.140625" style="13" customWidth="1"/>
    <col min="15884" max="15884" width="24" style="13" customWidth="1"/>
    <col min="15885" max="15885" width="7.7109375" style="13" customWidth="1"/>
    <col min="15886" max="15886" width="9" style="13" customWidth="1"/>
    <col min="15887" max="15889" width="9.140625" style="13" customWidth="1"/>
    <col min="15890" max="15890" width="10.140625" style="13" customWidth="1"/>
    <col min="15891" max="15891" width="10.7109375" style="13" customWidth="1"/>
    <col min="15892" max="15892" width="10" style="13" customWidth="1"/>
    <col min="15893" max="15893" width="9.42578125" style="13" customWidth="1"/>
    <col min="15894" max="15895" width="10.7109375" style="13" customWidth="1"/>
    <col min="15896" max="15896" width="9.28515625" style="13" customWidth="1"/>
    <col min="15897" max="15901" width="10.7109375" style="13" customWidth="1"/>
    <col min="15902" max="15902" width="10.42578125" style="13" customWidth="1"/>
    <col min="15903" max="15905" width="8.85546875" style="13" customWidth="1"/>
    <col min="15906" max="15907" width="10.140625" style="13" customWidth="1"/>
    <col min="15908" max="15910" width="9.5703125" style="13" customWidth="1"/>
    <col min="15911" max="15911" width="10.140625" style="13" customWidth="1"/>
    <col min="15912" max="15916" width="0" style="13" hidden="1" customWidth="1"/>
    <col min="15917" max="15917" width="10.140625" style="13" customWidth="1"/>
    <col min="15918" max="15920" width="9.5703125" style="13" customWidth="1"/>
    <col min="15921" max="15921" width="10.140625" style="13" customWidth="1"/>
    <col min="15922" max="15933" width="0" style="13" hidden="1" customWidth="1"/>
    <col min="15934" max="15934" width="10.140625" style="13" customWidth="1"/>
    <col min="15935" max="15936" width="9.85546875" style="13" customWidth="1"/>
    <col min="15937" max="15937" width="12.5703125" style="13" customWidth="1"/>
    <col min="15938" max="15938" width="9.85546875" style="13" customWidth="1"/>
    <col min="15939" max="15939" width="12.5703125" style="13" customWidth="1"/>
    <col min="15940" max="15940" width="10.140625" style="13" customWidth="1"/>
    <col min="15941" max="15941" width="9.42578125" style="13" customWidth="1"/>
    <col min="15942" max="16138" width="9.140625" style="13"/>
    <col min="16139" max="16139" width="5.140625" style="13" customWidth="1"/>
    <col min="16140" max="16140" width="24" style="13" customWidth="1"/>
    <col min="16141" max="16141" width="7.7109375" style="13" customWidth="1"/>
    <col min="16142" max="16142" width="9" style="13" customWidth="1"/>
    <col min="16143" max="16145" width="9.140625" style="13" customWidth="1"/>
    <col min="16146" max="16146" width="10.140625" style="13" customWidth="1"/>
    <col min="16147" max="16147" width="10.7109375" style="13" customWidth="1"/>
    <col min="16148" max="16148" width="10" style="13" customWidth="1"/>
    <col min="16149" max="16149" width="9.42578125" style="13" customWidth="1"/>
    <col min="16150" max="16151" width="10.7109375" style="13" customWidth="1"/>
    <col min="16152" max="16152" width="9.28515625" style="13" customWidth="1"/>
    <col min="16153" max="16157" width="10.7109375" style="13" customWidth="1"/>
    <col min="16158" max="16158" width="10.42578125" style="13" customWidth="1"/>
    <col min="16159" max="16161" width="8.85546875" style="13" customWidth="1"/>
    <col min="16162" max="16163" width="10.140625" style="13" customWidth="1"/>
    <col min="16164" max="16166" width="9.5703125" style="13" customWidth="1"/>
    <col min="16167" max="16167" width="10.140625" style="13" customWidth="1"/>
    <col min="16168" max="16172" width="0" style="13" hidden="1" customWidth="1"/>
    <col min="16173" max="16173" width="10.140625" style="13" customWidth="1"/>
    <col min="16174" max="16176" width="9.5703125" style="13" customWidth="1"/>
    <col min="16177" max="16177" width="10.140625" style="13" customWidth="1"/>
    <col min="16178" max="16189" width="0" style="13" hidden="1" customWidth="1"/>
    <col min="16190" max="16190" width="10.140625" style="13" customWidth="1"/>
    <col min="16191" max="16192" width="9.85546875" style="13" customWidth="1"/>
    <col min="16193" max="16193" width="12.5703125" style="13" customWidth="1"/>
    <col min="16194" max="16194" width="9.85546875" style="13" customWidth="1"/>
    <col min="16195" max="16195" width="12.5703125" style="13" customWidth="1"/>
    <col min="16196" max="16196" width="10.140625" style="13" customWidth="1"/>
    <col min="16197" max="16197" width="9.42578125" style="13" customWidth="1"/>
    <col min="16198" max="16384" width="9.140625" style="13"/>
  </cols>
  <sheetData>
    <row r="1" spans="1:72" s="14" customFormat="1" ht="34.5" customHeight="1">
      <c r="A1" s="503" t="s">
        <v>100</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8"/>
      <c r="AH1" s="58"/>
      <c r="AI1" s="58"/>
      <c r="AJ1" s="58"/>
      <c r="AK1" s="58"/>
      <c r="AL1" s="58"/>
      <c r="AM1" s="58"/>
      <c r="AN1" s="58"/>
      <c r="AO1" s="58"/>
      <c r="AP1" s="58"/>
      <c r="AQ1" s="58"/>
      <c r="AR1" s="58"/>
      <c r="AS1" s="58"/>
      <c r="AT1" s="58"/>
      <c r="AU1" s="58"/>
      <c r="AV1" s="58"/>
      <c r="AW1" s="58"/>
      <c r="AX1" s="58"/>
      <c r="AY1" s="59"/>
      <c r="AZ1" s="59"/>
      <c r="BA1" s="59"/>
      <c r="BB1" s="59"/>
      <c r="BC1" s="59"/>
      <c r="BD1" s="59"/>
      <c r="BE1" s="59"/>
      <c r="BF1" s="59"/>
      <c r="BG1" s="59"/>
      <c r="BH1" s="59" t="s">
        <v>0</v>
      </c>
      <c r="BI1" s="59"/>
      <c r="BJ1" s="59"/>
      <c r="BK1" s="59"/>
      <c r="BL1" s="59"/>
      <c r="BM1" s="59"/>
      <c r="BN1" s="59"/>
      <c r="BO1" s="59"/>
      <c r="BP1" s="59"/>
      <c r="BQ1" s="59"/>
      <c r="BR1" s="59"/>
      <c r="BS1" s="59"/>
      <c r="BT1" s="59"/>
    </row>
    <row r="2" spans="1:72" s="14" customFormat="1" ht="32.25" customHeight="1">
      <c r="A2" s="519" t="s">
        <v>1</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60"/>
      <c r="AH2" s="60"/>
      <c r="AI2" s="60"/>
      <c r="AJ2" s="60"/>
      <c r="AK2" s="60"/>
      <c r="AL2" s="60"/>
      <c r="AM2" s="60"/>
      <c r="AN2" s="60"/>
      <c r="AO2" s="60"/>
      <c r="AP2" s="60"/>
      <c r="AQ2" s="60"/>
      <c r="AR2" s="60"/>
      <c r="AS2" s="60"/>
      <c r="AT2" s="60"/>
      <c r="AU2" s="60"/>
      <c r="AV2" s="60"/>
      <c r="AW2" s="60"/>
      <c r="AX2" s="60"/>
      <c r="AY2" s="61"/>
      <c r="AZ2" s="61"/>
      <c r="BA2" s="61"/>
      <c r="BB2" s="61"/>
      <c r="BC2" s="61"/>
      <c r="BD2" s="61"/>
      <c r="BE2" s="61"/>
      <c r="BF2" s="61"/>
      <c r="BG2" s="61"/>
      <c r="BH2" s="61" t="s">
        <v>58</v>
      </c>
      <c r="BI2" s="61"/>
      <c r="BJ2" s="61"/>
      <c r="BK2" s="61"/>
      <c r="BL2" s="61"/>
      <c r="BM2" s="61"/>
      <c r="BN2" s="61"/>
      <c r="BO2" s="61"/>
      <c r="BP2" s="61"/>
      <c r="BQ2" s="61"/>
      <c r="BR2" s="61"/>
      <c r="BS2" s="61"/>
      <c r="BT2" s="61"/>
    </row>
    <row r="3" spans="1:72" s="14" customFormat="1" ht="26.25" customHeight="1">
      <c r="A3" s="520" t="s">
        <v>101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row>
    <row r="4" spans="1:72" s="14" customFormat="1" ht="33" customHeight="1">
      <c r="A4" s="521" t="s">
        <v>102</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row>
    <row r="5" spans="1:72" ht="33.75" customHeight="1">
      <c r="A5" s="522" t="s">
        <v>103</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c r="BF5" s="522"/>
      <c r="BG5" s="522"/>
      <c r="BH5" s="522"/>
      <c r="BI5" s="522"/>
      <c r="BJ5" s="522"/>
      <c r="BK5" s="522"/>
      <c r="BL5" s="522"/>
      <c r="BM5" s="522"/>
      <c r="BN5" s="522"/>
      <c r="BO5" s="522"/>
      <c r="BP5" s="522"/>
      <c r="BQ5" s="522"/>
    </row>
    <row r="6" spans="1:72" ht="35.25" customHeight="1">
      <c r="A6" s="523" t="s">
        <v>104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3"/>
      <c r="BP6" s="523"/>
      <c r="BQ6" s="523"/>
    </row>
    <row r="7" spans="1:72" s="15" customFormat="1" ht="35.25" customHeight="1">
      <c r="A7" s="524" t="s">
        <v>3</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c r="BN7" s="524"/>
      <c r="BO7" s="524"/>
      <c r="BP7" s="524"/>
      <c r="BQ7" s="524"/>
    </row>
    <row r="8" spans="1:72" s="17" customFormat="1" ht="48.75" customHeight="1">
      <c r="A8" s="468" t="s">
        <v>22</v>
      </c>
      <c r="B8" s="468" t="s">
        <v>60</v>
      </c>
      <c r="C8" s="468" t="s">
        <v>24</v>
      </c>
      <c r="D8" s="468" t="s">
        <v>25</v>
      </c>
      <c r="E8" s="468" t="s">
        <v>26</v>
      </c>
      <c r="F8" s="468" t="s">
        <v>61</v>
      </c>
      <c r="G8" s="468" t="s">
        <v>62</v>
      </c>
      <c r="H8" s="514" t="s">
        <v>63</v>
      </c>
      <c r="I8" s="516"/>
      <c r="J8" s="516"/>
      <c r="K8" s="516"/>
      <c r="L8" s="516"/>
      <c r="M8" s="516"/>
      <c r="N8" s="516"/>
      <c r="O8" s="515"/>
      <c r="P8" s="481" t="s">
        <v>105</v>
      </c>
      <c r="Q8" s="518"/>
      <c r="R8" s="518"/>
      <c r="S8" s="518"/>
      <c r="T8" s="518"/>
      <c r="U8" s="518"/>
      <c r="V8" s="518"/>
      <c r="W8" s="481" t="s">
        <v>106</v>
      </c>
      <c r="X8" s="518"/>
      <c r="Y8" s="518"/>
      <c r="Z8" s="518"/>
      <c r="AA8" s="518"/>
      <c r="AB8" s="518"/>
      <c r="AC8" s="518"/>
      <c r="AD8" s="471" t="s">
        <v>67</v>
      </c>
      <c r="AE8" s="472"/>
      <c r="AF8" s="472"/>
      <c r="AG8" s="472"/>
      <c r="AH8" s="473"/>
      <c r="AI8" s="471" t="s">
        <v>107</v>
      </c>
      <c r="AJ8" s="472"/>
      <c r="AK8" s="472"/>
      <c r="AL8" s="472"/>
      <c r="AM8" s="472"/>
      <c r="AN8" s="472"/>
      <c r="AO8" s="473"/>
      <c r="AP8" s="471" t="s">
        <v>68</v>
      </c>
      <c r="AQ8" s="472"/>
      <c r="AR8" s="472"/>
      <c r="AS8" s="472"/>
      <c r="AT8" s="472"/>
      <c r="AU8" s="472"/>
      <c r="AV8" s="472"/>
      <c r="AW8" s="472"/>
      <c r="AX8" s="473"/>
      <c r="AY8" s="471" t="s">
        <v>29</v>
      </c>
      <c r="AZ8" s="472"/>
      <c r="BA8" s="472"/>
      <c r="BB8" s="472"/>
      <c r="BC8" s="472"/>
      <c r="BD8" s="472"/>
      <c r="BE8" s="472"/>
      <c r="BF8" s="472"/>
      <c r="BG8" s="473"/>
      <c r="BH8" s="471" t="s">
        <v>30</v>
      </c>
      <c r="BI8" s="472"/>
      <c r="BJ8" s="472"/>
      <c r="BK8" s="472"/>
      <c r="BL8" s="472"/>
      <c r="BM8" s="472"/>
      <c r="BN8" s="472"/>
      <c r="BO8" s="472"/>
      <c r="BP8" s="473"/>
      <c r="BQ8" s="481" t="s">
        <v>7</v>
      </c>
    </row>
    <row r="9" spans="1:72" s="17" customFormat="1" ht="29.25" customHeight="1">
      <c r="A9" s="470"/>
      <c r="B9" s="470"/>
      <c r="C9" s="470"/>
      <c r="D9" s="470"/>
      <c r="E9" s="470"/>
      <c r="F9" s="470"/>
      <c r="G9" s="470"/>
      <c r="H9" s="499" t="s">
        <v>69</v>
      </c>
      <c r="I9" s="499" t="s">
        <v>32</v>
      </c>
      <c r="J9" s="499"/>
      <c r="K9" s="499"/>
      <c r="L9" s="499"/>
      <c r="M9" s="499"/>
      <c r="N9" s="499"/>
      <c r="O9" s="499"/>
      <c r="P9" s="518"/>
      <c r="Q9" s="518"/>
      <c r="R9" s="518"/>
      <c r="S9" s="518"/>
      <c r="T9" s="518"/>
      <c r="U9" s="518"/>
      <c r="V9" s="518"/>
      <c r="W9" s="518"/>
      <c r="X9" s="518"/>
      <c r="Y9" s="518"/>
      <c r="Z9" s="518"/>
      <c r="AA9" s="518"/>
      <c r="AB9" s="518"/>
      <c r="AC9" s="518"/>
      <c r="AD9" s="474"/>
      <c r="AE9" s="475"/>
      <c r="AF9" s="475"/>
      <c r="AG9" s="475"/>
      <c r="AH9" s="476"/>
      <c r="AI9" s="474"/>
      <c r="AJ9" s="475"/>
      <c r="AK9" s="475"/>
      <c r="AL9" s="475"/>
      <c r="AM9" s="475"/>
      <c r="AN9" s="475"/>
      <c r="AO9" s="476"/>
      <c r="AP9" s="474"/>
      <c r="AQ9" s="475"/>
      <c r="AR9" s="475"/>
      <c r="AS9" s="475"/>
      <c r="AT9" s="475"/>
      <c r="AU9" s="475"/>
      <c r="AV9" s="475"/>
      <c r="AW9" s="475"/>
      <c r="AX9" s="476"/>
      <c r="AY9" s="474"/>
      <c r="AZ9" s="475"/>
      <c r="BA9" s="475"/>
      <c r="BB9" s="475"/>
      <c r="BC9" s="475"/>
      <c r="BD9" s="475"/>
      <c r="BE9" s="475"/>
      <c r="BF9" s="475"/>
      <c r="BG9" s="476"/>
      <c r="BH9" s="474"/>
      <c r="BI9" s="475"/>
      <c r="BJ9" s="475"/>
      <c r="BK9" s="475"/>
      <c r="BL9" s="475"/>
      <c r="BM9" s="475"/>
      <c r="BN9" s="475"/>
      <c r="BO9" s="475"/>
      <c r="BP9" s="476"/>
      <c r="BQ9" s="481"/>
    </row>
    <row r="10" spans="1:72" s="17" customFormat="1" ht="30.75" customHeight="1">
      <c r="A10" s="470"/>
      <c r="B10" s="470"/>
      <c r="C10" s="470"/>
      <c r="D10" s="470"/>
      <c r="E10" s="470"/>
      <c r="F10" s="470"/>
      <c r="G10" s="470"/>
      <c r="H10" s="499"/>
      <c r="I10" s="499" t="s">
        <v>36</v>
      </c>
      <c r="J10" s="517" t="s">
        <v>15</v>
      </c>
      <c r="K10" s="517"/>
      <c r="L10" s="517"/>
      <c r="M10" s="517"/>
      <c r="N10" s="517"/>
      <c r="O10" s="517"/>
      <c r="P10" s="499" t="s">
        <v>36</v>
      </c>
      <c r="Q10" s="517" t="s">
        <v>15</v>
      </c>
      <c r="R10" s="517"/>
      <c r="S10" s="517"/>
      <c r="T10" s="517"/>
      <c r="U10" s="517"/>
      <c r="V10" s="517"/>
      <c r="W10" s="499" t="s">
        <v>36</v>
      </c>
      <c r="X10" s="517" t="s">
        <v>15</v>
      </c>
      <c r="Y10" s="517"/>
      <c r="Z10" s="517"/>
      <c r="AA10" s="517"/>
      <c r="AB10" s="517"/>
      <c r="AC10" s="517"/>
      <c r="AD10" s="499" t="s">
        <v>36</v>
      </c>
      <c r="AE10" s="517" t="s">
        <v>15</v>
      </c>
      <c r="AF10" s="517"/>
      <c r="AG10" s="517"/>
      <c r="AH10" s="517"/>
      <c r="AI10" s="499" t="s">
        <v>36</v>
      </c>
      <c r="AJ10" s="517" t="s">
        <v>15</v>
      </c>
      <c r="AK10" s="517"/>
      <c r="AL10" s="517"/>
      <c r="AM10" s="517"/>
      <c r="AN10" s="517"/>
      <c r="AO10" s="517"/>
      <c r="AP10" s="499" t="s">
        <v>36</v>
      </c>
      <c r="AQ10" s="517" t="s">
        <v>15</v>
      </c>
      <c r="AR10" s="517"/>
      <c r="AS10" s="517"/>
      <c r="AT10" s="517"/>
      <c r="AU10" s="517"/>
      <c r="AV10" s="517"/>
      <c r="AW10" s="517"/>
      <c r="AX10" s="517"/>
      <c r="AY10" s="499" t="s">
        <v>36</v>
      </c>
      <c r="AZ10" s="517" t="s">
        <v>15</v>
      </c>
      <c r="BA10" s="517"/>
      <c r="BB10" s="517"/>
      <c r="BC10" s="517"/>
      <c r="BD10" s="517"/>
      <c r="BE10" s="517"/>
      <c r="BF10" s="517"/>
      <c r="BG10" s="517"/>
      <c r="BH10" s="499" t="s">
        <v>36</v>
      </c>
      <c r="BI10" s="517" t="s">
        <v>15</v>
      </c>
      <c r="BJ10" s="517"/>
      <c r="BK10" s="517"/>
      <c r="BL10" s="517"/>
      <c r="BM10" s="517"/>
      <c r="BN10" s="517"/>
      <c r="BO10" s="517"/>
      <c r="BP10" s="517"/>
      <c r="BQ10" s="481"/>
    </row>
    <row r="11" spans="1:72" s="17" customFormat="1" ht="40.15" customHeight="1">
      <c r="A11" s="470"/>
      <c r="B11" s="470"/>
      <c r="C11" s="470"/>
      <c r="D11" s="470"/>
      <c r="E11" s="470"/>
      <c r="F11" s="470"/>
      <c r="G11" s="470"/>
      <c r="H11" s="499"/>
      <c r="I11" s="499"/>
      <c r="J11" s="481" t="s">
        <v>70</v>
      </c>
      <c r="K11" s="481"/>
      <c r="L11" s="499" t="s">
        <v>71</v>
      </c>
      <c r="M11" s="499"/>
      <c r="N11" s="499"/>
      <c r="O11" s="499"/>
      <c r="P11" s="499"/>
      <c r="Q11" s="481" t="s">
        <v>72</v>
      </c>
      <c r="R11" s="481"/>
      <c r="S11" s="481"/>
      <c r="T11" s="514" t="s">
        <v>73</v>
      </c>
      <c r="U11" s="516"/>
      <c r="V11" s="515"/>
      <c r="W11" s="499"/>
      <c r="X11" s="481" t="s">
        <v>72</v>
      </c>
      <c r="Y11" s="481"/>
      <c r="Z11" s="481"/>
      <c r="AA11" s="514" t="s">
        <v>73</v>
      </c>
      <c r="AB11" s="516"/>
      <c r="AC11" s="515"/>
      <c r="AD11" s="499"/>
      <c r="AE11" s="481" t="s">
        <v>72</v>
      </c>
      <c r="AF11" s="481"/>
      <c r="AG11" s="481"/>
      <c r="AH11" s="499" t="s">
        <v>73</v>
      </c>
      <c r="AI11" s="499"/>
      <c r="AJ11" s="481" t="s">
        <v>72</v>
      </c>
      <c r="AK11" s="481"/>
      <c r="AL11" s="481"/>
      <c r="AM11" s="514" t="s">
        <v>73</v>
      </c>
      <c r="AN11" s="516"/>
      <c r="AO11" s="515"/>
      <c r="AP11" s="499"/>
      <c r="AQ11" s="485" t="s">
        <v>72</v>
      </c>
      <c r="AR11" s="486"/>
      <c r="AS11" s="486"/>
      <c r="AT11" s="486"/>
      <c r="AU11" s="487"/>
      <c r="AV11" s="514" t="s">
        <v>73</v>
      </c>
      <c r="AW11" s="516"/>
      <c r="AX11" s="515"/>
      <c r="AY11" s="499"/>
      <c r="AZ11" s="485" t="s">
        <v>72</v>
      </c>
      <c r="BA11" s="486"/>
      <c r="BB11" s="486"/>
      <c r="BC11" s="486"/>
      <c r="BD11" s="487"/>
      <c r="BE11" s="514" t="s">
        <v>73</v>
      </c>
      <c r="BF11" s="516"/>
      <c r="BG11" s="515"/>
      <c r="BH11" s="499"/>
      <c r="BI11" s="485" t="s">
        <v>72</v>
      </c>
      <c r="BJ11" s="486"/>
      <c r="BK11" s="486"/>
      <c r="BL11" s="486"/>
      <c r="BM11" s="487"/>
      <c r="BN11" s="514" t="s">
        <v>73</v>
      </c>
      <c r="BO11" s="516"/>
      <c r="BP11" s="515"/>
      <c r="BQ11" s="481"/>
    </row>
    <row r="12" spans="1:72" s="17" customFormat="1" ht="32.25" customHeight="1">
      <c r="A12" s="470"/>
      <c r="B12" s="470"/>
      <c r="C12" s="470"/>
      <c r="D12" s="470"/>
      <c r="E12" s="470"/>
      <c r="F12" s="470"/>
      <c r="G12" s="470"/>
      <c r="H12" s="499"/>
      <c r="I12" s="499"/>
      <c r="J12" s="481"/>
      <c r="K12" s="481"/>
      <c r="L12" s="499"/>
      <c r="M12" s="499"/>
      <c r="N12" s="499"/>
      <c r="O12" s="499"/>
      <c r="P12" s="499"/>
      <c r="Q12" s="499" t="s">
        <v>9</v>
      </c>
      <c r="R12" s="499" t="s">
        <v>74</v>
      </c>
      <c r="S12" s="499"/>
      <c r="T12" s="468" t="s">
        <v>9</v>
      </c>
      <c r="U12" s="485" t="s">
        <v>74</v>
      </c>
      <c r="V12" s="487"/>
      <c r="W12" s="499"/>
      <c r="X12" s="499" t="s">
        <v>9</v>
      </c>
      <c r="Y12" s="499" t="s">
        <v>74</v>
      </c>
      <c r="Z12" s="499"/>
      <c r="AA12" s="468" t="s">
        <v>9</v>
      </c>
      <c r="AB12" s="485" t="s">
        <v>74</v>
      </c>
      <c r="AC12" s="487"/>
      <c r="AD12" s="499"/>
      <c r="AE12" s="499" t="s">
        <v>9</v>
      </c>
      <c r="AF12" s="499" t="s">
        <v>74</v>
      </c>
      <c r="AG12" s="499"/>
      <c r="AH12" s="499"/>
      <c r="AI12" s="499"/>
      <c r="AJ12" s="499" t="s">
        <v>9</v>
      </c>
      <c r="AK12" s="499" t="s">
        <v>74</v>
      </c>
      <c r="AL12" s="499"/>
      <c r="AM12" s="468" t="s">
        <v>9</v>
      </c>
      <c r="AN12" s="485" t="s">
        <v>74</v>
      </c>
      <c r="AO12" s="487"/>
      <c r="AP12" s="499"/>
      <c r="AQ12" s="499" t="s">
        <v>9</v>
      </c>
      <c r="AR12" s="499" t="s">
        <v>74</v>
      </c>
      <c r="AS12" s="499"/>
      <c r="AT12" s="499"/>
      <c r="AU12" s="499"/>
      <c r="AV12" s="468" t="s">
        <v>9</v>
      </c>
      <c r="AW12" s="485" t="s">
        <v>74</v>
      </c>
      <c r="AX12" s="487"/>
      <c r="AY12" s="499"/>
      <c r="AZ12" s="499" t="s">
        <v>9</v>
      </c>
      <c r="BA12" s="499" t="s">
        <v>74</v>
      </c>
      <c r="BB12" s="499"/>
      <c r="BC12" s="499"/>
      <c r="BD12" s="499"/>
      <c r="BE12" s="468" t="s">
        <v>9</v>
      </c>
      <c r="BF12" s="485" t="s">
        <v>74</v>
      </c>
      <c r="BG12" s="487"/>
      <c r="BH12" s="499"/>
      <c r="BI12" s="499" t="s">
        <v>9</v>
      </c>
      <c r="BJ12" s="499" t="s">
        <v>74</v>
      </c>
      <c r="BK12" s="499"/>
      <c r="BL12" s="499"/>
      <c r="BM12" s="499"/>
      <c r="BN12" s="468" t="s">
        <v>9</v>
      </c>
      <c r="BO12" s="485" t="s">
        <v>74</v>
      </c>
      <c r="BP12" s="487"/>
      <c r="BQ12" s="481"/>
    </row>
    <row r="13" spans="1:72" s="17" customFormat="1" ht="30" customHeight="1">
      <c r="A13" s="470"/>
      <c r="B13" s="470"/>
      <c r="C13" s="470"/>
      <c r="D13" s="470"/>
      <c r="E13" s="470"/>
      <c r="F13" s="470"/>
      <c r="G13" s="470"/>
      <c r="H13" s="499"/>
      <c r="I13" s="499"/>
      <c r="J13" s="499" t="s">
        <v>9</v>
      </c>
      <c r="K13" s="499" t="s">
        <v>108</v>
      </c>
      <c r="L13" s="506" t="s">
        <v>75</v>
      </c>
      <c r="M13" s="514" t="s">
        <v>76</v>
      </c>
      <c r="N13" s="516"/>
      <c r="O13" s="515"/>
      <c r="P13" s="499"/>
      <c r="Q13" s="499"/>
      <c r="R13" s="499" t="s">
        <v>77</v>
      </c>
      <c r="S13" s="499" t="s">
        <v>78</v>
      </c>
      <c r="T13" s="470"/>
      <c r="U13" s="506" t="s">
        <v>79</v>
      </c>
      <c r="V13" s="506" t="s">
        <v>80</v>
      </c>
      <c r="W13" s="499"/>
      <c r="X13" s="499"/>
      <c r="Y13" s="499" t="s">
        <v>77</v>
      </c>
      <c r="Z13" s="499" t="s">
        <v>78</v>
      </c>
      <c r="AA13" s="470"/>
      <c r="AB13" s="506" t="s">
        <v>79</v>
      </c>
      <c r="AC13" s="506" t="s">
        <v>80</v>
      </c>
      <c r="AD13" s="499"/>
      <c r="AE13" s="499"/>
      <c r="AF13" s="499" t="s">
        <v>77</v>
      </c>
      <c r="AG13" s="499" t="s">
        <v>78</v>
      </c>
      <c r="AH13" s="499"/>
      <c r="AI13" s="499"/>
      <c r="AJ13" s="499"/>
      <c r="AK13" s="499" t="s">
        <v>108</v>
      </c>
      <c r="AL13" s="499" t="s">
        <v>78</v>
      </c>
      <c r="AM13" s="470"/>
      <c r="AN13" s="506" t="s">
        <v>79</v>
      </c>
      <c r="AO13" s="506" t="s">
        <v>80</v>
      </c>
      <c r="AP13" s="499"/>
      <c r="AQ13" s="499"/>
      <c r="AR13" s="499" t="s">
        <v>77</v>
      </c>
      <c r="AS13" s="499"/>
      <c r="AT13" s="499" t="s">
        <v>78</v>
      </c>
      <c r="AU13" s="499"/>
      <c r="AV13" s="470"/>
      <c r="AW13" s="506" t="s">
        <v>79</v>
      </c>
      <c r="AX13" s="506" t="s">
        <v>80</v>
      </c>
      <c r="AY13" s="499"/>
      <c r="AZ13" s="499"/>
      <c r="BA13" s="499" t="s">
        <v>77</v>
      </c>
      <c r="BB13" s="499"/>
      <c r="BC13" s="499" t="s">
        <v>78</v>
      </c>
      <c r="BD13" s="499"/>
      <c r="BE13" s="470"/>
      <c r="BF13" s="506" t="s">
        <v>79</v>
      </c>
      <c r="BG13" s="506" t="s">
        <v>80</v>
      </c>
      <c r="BH13" s="499"/>
      <c r="BI13" s="499"/>
      <c r="BJ13" s="499" t="s">
        <v>77</v>
      </c>
      <c r="BK13" s="499"/>
      <c r="BL13" s="499" t="s">
        <v>78</v>
      </c>
      <c r="BM13" s="499"/>
      <c r="BN13" s="470"/>
      <c r="BO13" s="506" t="s">
        <v>79</v>
      </c>
      <c r="BP13" s="506" t="s">
        <v>80</v>
      </c>
      <c r="BQ13" s="481"/>
    </row>
    <row r="14" spans="1:72" s="17" customFormat="1" ht="30" customHeight="1">
      <c r="A14" s="470"/>
      <c r="B14" s="470"/>
      <c r="C14" s="470"/>
      <c r="D14" s="470"/>
      <c r="E14" s="470"/>
      <c r="F14" s="470"/>
      <c r="G14" s="470"/>
      <c r="H14" s="499"/>
      <c r="I14" s="499"/>
      <c r="J14" s="499"/>
      <c r="K14" s="499"/>
      <c r="L14" s="513"/>
      <c r="M14" s="506" t="s">
        <v>9</v>
      </c>
      <c r="N14" s="514" t="s">
        <v>14</v>
      </c>
      <c r="O14" s="515"/>
      <c r="P14" s="499"/>
      <c r="Q14" s="499"/>
      <c r="R14" s="499"/>
      <c r="S14" s="499"/>
      <c r="T14" s="470"/>
      <c r="U14" s="513"/>
      <c r="V14" s="513"/>
      <c r="W14" s="499"/>
      <c r="X14" s="499"/>
      <c r="Y14" s="499"/>
      <c r="Z14" s="499"/>
      <c r="AA14" s="470"/>
      <c r="AB14" s="513"/>
      <c r="AC14" s="513"/>
      <c r="AD14" s="499"/>
      <c r="AE14" s="499"/>
      <c r="AF14" s="499"/>
      <c r="AG14" s="499"/>
      <c r="AH14" s="499"/>
      <c r="AI14" s="499"/>
      <c r="AJ14" s="499"/>
      <c r="AK14" s="499"/>
      <c r="AL14" s="499"/>
      <c r="AM14" s="470"/>
      <c r="AN14" s="513"/>
      <c r="AO14" s="513"/>
      <c r="AP14" s="499"/>
      <c r="AQ14" s="499"/>
      <c r="AR14" s="506" t="s">
        <v>9</v>
      </c>
      <c r="AS14" s="508" t="s">
        <v>81</v>
      </c>
      <c r="AT14" s="506" t="s">
        <v>9</v>
      </c>
      <c r="AU14" s="508" t="s">
        <v>81</v>
      </c>
      <c r="AV14" s="470"/>
      <c r="AW14" s="513"/>
      <c r="AX14" s="513"/>
      <c r="AY14" s="499"/>
      <c r="AZ14" s="499"/>
      <c r="BA14" s="506" t="s">
        <v>9</v>
      </c>
      <c r="BB14" s="508" t="s">
        <v>81</v>
      </c>
      <c r="BC14" s="506" t="s">
        <v>9</v>
      </c>
      <c r="BD14" s="508" t="s">
        <v>81</v>
      </c>
      <c r="BE14" s="470"/>
      <c r="BF14" s="513"/>
      <c r="BG14" s="513"/>
      <c r="BH14" s="499"/>
      <c r="BI14" s="499"/>
      <c r="BJ14" s="506" t="s">
        <v>9</v>
      </c>
      <c r="BK14" s="508" t="s">
        <v>81</v>
      </c>
      <c r="BL14" s="506" t="s">
        <v>9</v>
      </c>
      <c r="BM14" s="508" t="s">
        <v>81</v>
      </c>
      <c r="BN14" s="470"/>
      <c r="BO14" s="513"/>
      <c r="BP14" s="513"/>
      <c r="BQ14" s="481"/>
    </row>
    <row r="15" spans="1:72" s="17" customFormat="1" ht="70.5" customHeight="1">
      <c r="A15" s="469"/>
      <c r="B15" s="469"/>
      <c r="C15" s="469"/>
      <c r="D15" s="469"/>
      <c r="E15" s="469"/>
      <c r="F15" s="469"/>
      <c r="G15" s="469"/>
      <c r="H15" s="499"/>
      <c r="I15" s="499"/>
      <c r="J15" s="499"/>
      <c r="K15" s="499"/>
      <c r="L15" s="507"/>
      <c r="M15" s="507"/>
      <c r="N15" s="48" t="s">
        <v>79</v>
      </c>
      <c r="O15" s="48" t="s">
        <v>80</v>
      </c>
      <c r="P15" s="499"/>
      <c r="Q15" s="499"/>
      <c r="R15" s="499"/>
      <c r="S15" s="499"/>
      <c r="T15" s="469"/>
      <c r="U15" s="507"/>
      <c r="V15" s="507"/>
      <c r="W15" s="499"/>
      <c r="X15" s="499"/>
      <c r="Y15" s="499"/>
      <c r="Z15" s="499"/>
      <c r="AA15" s="469"/>
      <c r="AB15" s="507"/>
      <c r="AC15" s="507"/>
      <c r="AD15" s="499"/>
      <c r="AE15" s="499"/>
      <c r="AF15" s="499"/>
      <c r="AG15" s="499"/>
      <c r="AH15" s="499"/>
      <c r="AI15" s="499"/>
      <c r="AJ15" s="499"/>
      <c r="AK15" s="499"/>
      <c r="AL15" s="499"/>
      <c r="AM15" s="469"/>
      <c r="AN15" s="507"/>
      <c r="AO15" s="507"/>
      <c r="AP15" s="499"/>
      <c r="AQ15" s="499"/>
      <c r="AR15" s="507"/>
      <c r="AS15" s="509"/>
      <c r="AT15" s="507"/>
      <c r="AU15" s="509"/>
      <c r="AV15" s="469"/>
      <c r="AW15" s="507"/>
      <c r="AX15" s="507"/>
      <c r="AY15" s="499"/>
      <c r="AZ15" s="499"/>
      <c r="BA15" s="507"/>
      <c r="BB15" s="509"/>
      <c r="BC15" s="507"/>
      <c r="BD15" s="509"/>
      <c r="BE15" s="469"/>
      <c r="BF15" s="507"/>
      <c r="BG15" s="507"/>
      <c r="BH15" s="499"/>
      <c r="BI15" s="499"/>
      <c r="BJ15" s="507"/>
      <c r="BK15" s="509"/>
      <c r="BL15" s="507"/>
      <c r="BM15" s="509"/>
      <c r="BN15" s="469"/>
      <c r="BO15" s="507"/>
      <c r="BP15" s="507"/>
      <c r="BQ15" s="481"/>
    </row>
    <row r="16" spans="1:72" s="22" customFormat="1" ht="30.75" customHeight="1">
      <c r="A16" s="21">
        <v>1</v>
      </c>
      <c r="B16" s="21">
        <f>A16+1</f>
        <v>2</v>
      </c>
      <c r="C16" s="21">
        <f t="shared" ref="C16:BN16" si="0">B16+1</f>
        <v>3</v>
      </c>
      <c r="D16" s="21">
        <f t="shared" si="0"/>
        <v>4</v>
      </c>
      <c r="E16" s="21">
        <f t="shared" si="0"/>
        <v>5</v>
      </c>
      <c r="F16" s="21">
        <f t="shared" si="0"/>
        <v>6</v>
      </c>
      <c r="G16" s="21">
        <f t="shared" si="0"/>
        <v>7</v>
      </c>
      <c r="H16" s="21">
        <f t="shared" si="0"/>
        <v>8</v>
      </c>
      <c r="I16" s="21">
        <f t="shared" si="0"/>
        <v>9</v>
      </c>
      <c r="J16" s="21">
        <f t="shared" si="0"/>
        <v>10</v>
      </c>
      <c r="K16" s="21">
        <f t="shared" si="0"/>
        <v>11</v>
      </c>
      <c r="L16" s="21">
        <f t="shared" si="0"/>
        <v>12</v>
      </c>
      <c r="M16" s="21">
        <f t="shared" si="0"/>
        <v>13</v>
      </c>
      <c r="N16" s="21">
        <f t="shared" si="0"/>
        <v>14</v>
      </c>
      <c r="O16" s="21">
        <f t="shared" si="0"/>
        <v>15</v>
      </c>
      <c r="P16" s="21">
        <f t="shared" si="0"/>
        <v>16</v>
      </c>
      <c r="Q16" s="21">
        <f t="shared" si="0"/>
        <v>17</v>
      </c>
      <c r="R16" s="21">
        <f t="shared" si="0"/>
        <v>18</v>
      </c>
      <c r="S16" s="21">
        <f t="shared" si="0"/>
        <v>19</v>
      </c>
      <c r="T16" s="21">
        <f t="shared" si="0"/>
        <v>20</v>
      </c>
      <c r="U16" s="21">
        <f t="shared" si="0"/>
        <v>21</v>
      </c>
      <c r="V16" s="21">
        <f t="shared" si="0"/>
        <v>22</v>
      </c>
      <c r="W16" s="21">
        <v>16</v>
      </c>
      <c r="X16" s="21">
        <f t="shared" si="0"/>
        <v>17</v>
      </c>
      <c r="Y16" s="21">
        <f t="shared" si="0"/>
        <v>18</v>
      </c>
      <c r="Z16" s="21">
        <f t="shared" si="0"/>
        <v>19</v>
      </c>
      <c r="AA16" s="21">
        <f t="shared" si="0"/>
        <v>20</v>
      </c>
      <c r="AB16" s="21">
        <f t="shared" si="0"/>
        <v>21</v>
      </c>
      <c r="AC16" s="21">
        <f t="shared" si="0"/>
        <v>22</v>
      </c>
      <c r="AD16" s="21">
        <f t="shared" si="0"/>
        <v>23</v>
      </c>
      <c r="AE16" s="21">
        <f t="shared" si="0"/>
        <v>24</v>
      </c>
      <c r="AF16" s="21">
        <f t="shared" si="0"/>
        <v>25</v>
      </c>
      <c r="AG16" s="21">
        <f t="shared" si="0"/>
        <v>26</v>
      </c>
      <c r="AH16" s="21">
        <f t="shared" si="0"/>
        <v>27</v>
      </c>
      <c r="AI16" s="21">
        <v>23</v>
      </c>
      <c r="AJ16" s="21">
        <f t="shared" si="0"/>
        <v>24</v>
      </c>
      <c r="AK16" s="21">
        <f t="shared" si="0"/>
        <v>25</v>
      </c>
      <c r="AL16" s="21">
        <f t="shared" si="0"/>
        <v>26</v>
      </c>
      <c r="AM16" s="21">
        <f t="shared" si="0"/>
        <v>27</v>
      </c>
      <c r="AN16" s="21">
        <f t="shared" si="0"/>
        <v>28</v>
      </c>
      <c r="AO16" s="21">
        <f t="shared" si="0"/>
        <v>29</v>
      </c>
      <c r="AP16" s="21">
        <f t="shared" si="0"/>
        <v>30</v>
      </c>
      <c r="AQ16" s="21">
        <f t="shared" si="0"/>
        <v>31</v>
      </c>
      <c r="AR16" s="21">
        <f t="shared" si="0"/>
        <v>32</v>
      </c>
      <c r="AS16" s="21">
        <f t="shared" si="0"/>
        <v>33</v>
      </c>
      <c r="AT16" s="21">
        <f t="shared" si="0"/>
        <v>34</v>
      </c>
      <c r="AU16" s="21">
        <f t="shared" si="0"/>
        <v>35</v>
      </c>
      <c r="AV16" s="21">
        <f t="shared" si="0"/>
        <v>36</v>
      </c>
      <c r="AW16" s="21">
        <f t="shared" si="0"/>
        <v>37</v>
      </c>
      <c r="AX16" s="21">
        <f t="shared" si="0"/>
        <v>38</v>
      </c>
      <c r="AY16" s="21">
        <f t="shared" si="0"/>
        <v>39</v>
      </c>
      <c r="AZ16" s="21">
        <f t="shared" si="0"/>
        <v>40</v>
      </c>
      <c r="BA16" s="21">
        <f t="shared" si="0"/>
        <v>41</v>
      </c>
      <c r="BB16" s="21">
        <f t="shared" si="0"/>
        <v>42</v>
      </c>
      <c r="BC16" s="21">
        <f t="shared" si="0"/>
        <v>43</v>
      </c>
      <c r="BD16" s="21">
        <f t="shared" si="0"/>
        <v>44</v>
      </c>
      <c r="BE16" s="21">
        <f t="shared" si="0"/>
        <v>45</v>
      </c>
      <c r="BF16" s="21">
        <f t="shared" si="0"/>
        <v>46</v>
      </c>
      <c r="BG16" s="21">
        <f t="shared" si="0"/>
        <v>47</v>
      </c>
      <c r="BH16" s="21">
        <f t="shared" si="0"/>
        <v>48</v>
      </c>
      <c r="BI16" s="21">
        <f t="shared" si="0"/>
        <v>49</v>
      </c>
      <c r="BJ16" s="21">
        <f t="shared" si="0"/>
        <v>50</v>
      </c>
      <c r="BK16" s="21">
        <f t="shared" si="0"/>
        <v>51</v>
      </c>
      <c r="BL16" s="21">
        <f t="shared" si="0"/>
        <v>52</v>
      </c>
      <c r="BM16" s="21">
        <f t="shared" si="0"/>
        <v>53</v>
      </c>
      <c r="BN16" s="21">
        <f t="shared" si="0"/>
        <v>54</v>
      </c>
      <c r="BO16" s="21">
        <f t="shared" ref="BO16:BQ16" si="1">BN16+1</f>
        <v>55</v>
      </c>
      <c r="BP16" s="21">
        <f t="shared" si="1"/>
        <v>56</v>
      </c>
      <c r="BQ16" s="21">
        <f t="shared" si="1"/>
        <v>57</v>
      </c>
    </row>
    <row r="17" spans="1:74" s="22" customFormat="1" ht="36.75" customHeight="1">
      <c r="A17" s="21"/>
      <c r="B17" s="23" t="s">
        <v>13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row>
    <row r="18" spans="1:74" s="50" customFormat="1" ht="106.5" hidden="1" customHeight="1">
      <c r="A18" s="49" t="s">
        <v>82</v>
      </c>
      <c r="B18" s="23" t="s">
        <v>83</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row>
    <row r="19" spans="1:74" ht="54.75" customHeight="1">
      <c r="A19" s="24" t="s">
        <v>39</v>
      </c>
      <c r="B19" s="25" t="s">
        <v>84</v>
      </c>
      <c r="C19" s="36"/>
      <c r="D19" s="36"/>
      <c r="E19" s="36"/>
      <c r="F19" s="36"/>
      <c r="G19" s="36"/>
      <c r="H19" s="36"/>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62"/>
      <c r="BS19" s="62"/>
      <c r="BT19" s="62"/>
      <c r="BU19" s="62"/>
      <c r="BV19" s="62"/>
    </row>
    <row r="20" spans="1:74" s="28" customFormat="1" ht="90.75" hidden="1" customHeight="1">
      <c r="A20" s="24">
        <v>1</v>
      </c>
      <c r="B20" s="29" t="s">
        <v>85</v>
      </c>
      <c r="C20" s="26"/>
      <c r="D20" s="26"/>
      <c r="E20" s="26"/>
      <c r="F20" s="26"/>
      <c r="G20" s="26"/>
      <c r="H20" s="26"/>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63"/>
      <c r="BS20" s="63"/>
      <c r="BT20" s="63"/>
      <c r="BU20" s="63"/>
      <c r="BV20" s="64"/>
    </row>
    <row r="21" spans="1:74" s="28" customFormat="1" ht="77.650000000000006" customHeight="1">
      <c r="A21" s="30" t="s">
        <v>44</v>
      </c>
      <c r="B21" s="31" t="s">
        <v>41</v>
      </c>
      <c r="C21" s="26"/>
      <c r="D21" s="26"/>
      <c r="E21" s="26"/>
      <c r="F21" s="26"/>
      <c r="G21" s="26"/>
      <c r="H21" s="26"/>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63"/>
      <c r="BS21" s="63"/>
      <c r="BT21" s="63"/>
      <c r="BU21" s="63"/>
      <c r="BV21" s="64"/>
    </row>
    <row r="22" spans="1:74" s="54" customFormat="1" ht="31.5" customHeight="1">
      <c r="A22" s="30" t="s">
        <v>42</v>
      </c>
      <c r="B22" s="31" t="s">
        <v>43</v>
      </c>
      <c r="C22" s="52"/>
      <c r="D22" s="52"/>
      <c r="E22" s="52"/>
      <c r="F22" s="52"/>
      <c r="G22" s="52"/>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65"/>
      <c r="BS22" s="65"/>
      <c r="BT22" s="65"/>
      <c r="BU22" s="65"/>
      <c r="BV22" s="66"/>
    </row>
    <row r="23" spans="1:74" ht="34.15" customHeight="1">
      <c r="A23" s="32" t="s">
        <v>40</v>
      </c>
      <c r="B23" s="33" t="s">
        <v>45</v>
      </c>
      <c r="C23" s="36"/>
      <c r="D23" s="36"/>
      <c r="E23" s="36"/>
      <c r="F23" s="36"/>
      <c r="G23" s="36"/>
      <c r="H23" s="36"/>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41"/>
      <c r="BS23" s="41"/>
      <c r="BT23" s="41"/>
      <c r="BU23" s="41"/>
      <c r="BV23" s="62"/>
    </row>
    <row r="24" spans="1:74" ht="36.75" customHeight="1">
      <c r="A24" s="32" t="s">
        <v>53</v>
      </c>
      <c r="B24" s="33" t="s">
        <v>45</v>
      </c>
      <c r="C24" s="36"/>
      <c r="D24" s="36"/>
      <c r="E24" s="36"/>
      <c r="F24" s="36"/>
      <c r="G24" s="36"/>
      <c r="H24" s="36"/>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41"/>
      <c r="BS24" s="41"/>
      <c r="BT24" s="41"/>
      <c r="BU24" s="41"/>
      <c r="BV24" s="62"/>
    </row>
    <row r="25" spans="1:74" ht="30" customHeight="1">
      <c r="A25" s="32" t="s">
        <v>47</v>
      </c>
      <c r="B25" s="34" t="s">
        <v>48</v>
      </c>
      <c r="C25" s="36"/>
      <c r="D25" s="36"/>
      <c r="E25" s="36"/>
      <c r="F25" s="36"/>
      <c r="G25" s="36"/>
      <c r="H25" s="36"/>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41"/>
      <c r="BS25" s="41"/>
      <c r="BT25" s="41"/>
      <c r="BU25" s="41"/>
      <c r="BV25" s="62"/>
    </row>
    <row r="26" spans="1:74" s="54" customFormat="1" ht="35.25" customHeight="1">
      <c r="A26" s="30" t="s">
        <v>49</v>
      </c>
      <c r="B26" s="31" t="s">
        <v>50</v>
      </c>
      <c r="C26" s="52"/>
      <c r="D26" s="52"/>
      <c r="E26" s="52"/>
      <c r="F26" s="52"/>
      <c r="G26" s="52"/>
      <c r="H26" s="52"/>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65"/>
      <c r="BS26" s="65"/>
      <c r="BT26" s="65"/>
      <c r="BU26" s="65"/>
      <c r="BV26" s="66"/>
    </row>
    <row r="27" spans="1:74" ht="38.65" customHeight="1">
      <c r="A27" s="32" t="s">
        <v>40</v>
      </c>
      <c r="B27" s="33" t="s">
        <v>45</v>
      </c>
      <c r="C27" s="36"/>
      <c r="D27" s="36"/>
      <c r="E27" s="36"/>
      <c r="F27" s="36"/>
      <c r="G27" s="36"/>
      <c r="H27" s="36"/>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41"/>
      <c r="BS27" s="41"/>
      <c r="BT27" s="41"/>
      <c r="BU27" s="41"/>
      <c r="BV27" s="62"/>
    </row>
    <row r="28" spans="1:74" ht="29.25" customHeight="1">
      <c r="A28" s="32" t="s">
        <v>47</v>
      </c>
      <c r="B28" s="34" t="s">
        <v>48</v>
      </c>
      <c r="C28" s="36"/>
      <c r="D28" s="36"/>
      <c r="E28" s="36"/>
      <c r="F28" s="36"/>
      <c r="G28" s="36"/>
      <c r="H28" s="36"/>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41"/>
      <c r="BS28" s="41"/>
      <c r="BT28" s="41"/>
      <c r="BU28" s="41"/>
      <c r="BV28" s="62"/>
    </row>
    <row r="29" spans="1:74" s="54" customFormat="1" ht="39.75" customHeight="1">
      <c r="A29" s="30" t="s">
        <v>51</v>
      </c>
      <c r="B29" s="31" t="s">
        <v>52</v>
      </c>
      <c r="C29" s="52"/>
      <c r="D29" s="52"/>
      <c r="E29" s="52"/>
      <c r="F29" s="52"/>
      <c r="G29" s="52"/>
      <c r="H29" s="52"/>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65"/>
      <c r="BS29" s="65"/>
      <c r="BT29" s="65"/>
      <c r="BU29" s="65"/>
      <c r="BV29" s="66"/>
    </row>
    <row r="30" spans="1:74" ht="36.75" customHeight="1">
      <c r="A30" s="32" t="s">
        <v>40</v>
      </c>
      <c r="B30" s="33" t="s">
        <v>45</v>
      </c>
      <c r="C30" s="36"/>
      <c r="D30" s="36"/>
      <c r="E30" s="36"/>
      <c r="F30" s="36"/>
      <c r="G30" s="36"/>
      <c r="H30" s="36"/>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41"/>
      <c r="BS30" s="41"/>
      <c r="BT30" s="41"/>
      <c r="BU30" s="41"/>
      <c r="BV30" s="62"/>
    </row>
    <row r="31" spans="1:74" ht="31.5" customHeight="1">
      <c r="A31" s="32" t="s">
        <v>47</v>
      </c>
      <c r="B31" s="34" t="s">
        <v>48</v>
      </c>
      <c r="C31" s="36"/>
      <c r="D31" s="36"/>
      <c r="E31" s="36"/>
      <c r="F31" s="36"/>
      <c r="G31" s="36"/>
      <c r="H31" s="36"/>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41"/>
      <c r="BS31" s="41"/>
      <c r="BT31" s="41"/>
      <c r="BU31" s="41"/>
      <c r="BV31" s="62"/>
    </row>
    <row r="32" spans="1:74" s="14" customFormat="1" ht="44.65" customHeight="1">
      <c r="A32" s="30" t="s">
        <v>46</v>
      </c>
      <c r="B32" s="31" t="s">
        <v>54</v>
      </c>
      <c r="C32" s="55"/>
      <c r="D32" s="55"/>
      <c r="E32" s="55"/>
      <c r="F32" s="55"/>
      <c r="G32" s="55"/>
      <c r="H32" s="55"/>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67"/>
      <c r="BS32" s="67"/>
      <c r="BT32" s="67"/>
      <c r="BU32" s="67"/>
      <c r="BV32" s="68"/>
    </row>
    <row r="33" spans="1:74" s="54" customFormat="1" ht="30" customHeight="1">
      <c r="A33" s="30" t="s">
        <v>42</v>
      </c>
      <c r="B33" s="31" t="s">
        <v>43</v>
      </c>
      <c r="C33" s="52"/>
      <c r="D33" s="52"/>
      <c r="E33" s="52"/>
      <c r="F33" s="52"/>
      <c r="G33" s="52"/>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65"/>
      <c r="BS33" s="65"/>
      <c r="BT33" s="65"/>
      <c r="BU33" s="65"/>
      <c r="BV33" s="66"/>
    </row>
    <row r="34" spans="1:74" ht="30" customHeight="1">
      <c r="A34" s="32" t="s">
        <v>40</v>
      </c>
      <c r="B34" s="33" t="s">
        <v>45</v>
      </c>
      <c r="C34" s="36"/>
      <c r="D34" s="36"/>
      <c r="E34" s="36"/>
      <c r="F34" s="36"/>
      <c r="G34" s="36"/>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41"/>
      <c r="BS34" s="41"/>
      <c r="BT34" s="41"/>
      <c r="BU34" s="41"/>
      <c r="BV34" s="62"/>
    </row>
    <row r="35" spans="1:74" ht="30" customHeight="1">
      <c r="A35" s="32" t="s">
        <v>47</v>
      </c>
      <c r="B35" s="34" t="s">
        <v>48</v>
      </c>
      <c r="C35" s="36"/>
      <c r="D35" s="36"/>
      <c r="E35" s="36"/>
      <c r="F35" s="36"/>
      <c r="G35" s="36"/>
      <c r="H35" s="36"/>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41"/>
      <c r="BS35" s="41"/>
      <c r="BT35" s="41"/>
      <c r="BU35" s="41"/>
      <c r="BV35" s="62"/>
    </row>
    <row r="36" spans="1:74" s="54" customFormat="1" ht="30" customHeight="1">
      <c r="A36" s="30" t="s">
        <v>49</v>
      </c>
      <c r="B36" s="31" t="s">
        <v>50</v>
      </c>
      <c r="C36" s="52"/>
      <c r="D36" s="52"/>
      <c r="E36" s="52"/>
      <c r="F36" s="52"/>
      <c r="G36" s="52"/>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65"/>
      <c r="BS36" s="65"/>
      <c r="BT36" s="65"/>
      <c r="BU36" s="65"/>
      <c r="BV36" s="66"/>
    </row>
    <row r="37" spans="1:74" ht="30" customHeight="1">
      <c r="A37" s="32" t="s">
        <v>40</v>
      </c>
      <c r="B37" s="33" t="s">
        <v>45</v>
      </c>
      <c r="C37" s="36"/>
      <c r="D37" s="36"/>
      <c r="E37" s="36"/>
      <c r="F37" s="36"/>
      <c r="G37" s="36"/>
      <c r="H37" s="36"/>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41"/>
      <c r="BS37" s="41"/>
      <c r="BT37" s="41"/>
      <c r="BU37" s="41"/>
      <c r="BV37" s="62"/>
    </row>
    <row r="38" spans="1:74" ht="30" customHeight="1">
      <c r="A38" s="32" t="s">
        <v>47</v>
      </c>
      <c r="B38" s="34" t="s">
        <v>48</v>
      </c>
      <c r="C38" s="36"/>
      <c r="D38" s="36"/>
      <c r="E38" s="36"/>
      <c r="F38" s="36"/>
      <c r="G38" s="36"/>
      <c r="H38" s="36"/>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41"/>
      <c r="BS38" s="41"/>
      <c r="BT38" s="41"/>
      <c r="BU38" s="41"/>
      <c r="BV38" s="62"/>
    </row>
    <row r="39" spans="1:74" s="54" customFormat="1" ht="30" customHeight="1">
      <c r="A39" s="30" t="s">
        <v>51</v>
      </c>
      <c r="B39" s="31" t="s">
        <v>52</v>
      </c>
      <c r="C39" s="52"/>
      <c r="D39" s="52"/>
      <c r="E39" s="52"/>
      <c r="F39" s="52"/>
      <c r="G39" s="52"/>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65"/>
      <c r="BS39" s="65"/>
      <c r="BT39" s="65"/>
      <c r="BU39" s="65"/>
      <c r="BV39" s="66"/>
    </row>
    <row r="40" spans="1:74" ht="30" customHeight="1">
      <c r="A40" s="32" t="s">
        <v>40</v>
      </c>
      <c r="B40" s="33" t="s">
        <v>45</v>
      </c>
      <c r="C40" s="36"/>
      <c r="D40" s="36"/>
      <c r="E40" s="36"/>
      <c r="F40" s="36"/>
      <c r="G40" s="36"/>
      <c r="H40" s="36"/>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41"/>
      <c r="BS40" s="41"/>
      <c r="BT40" s="41"/>
      <c r="BU40" s="41"/>
      <c r="BV40" s="62"/>
    </row>
    <row r="41" spans="1:74" ht="30" customHeight="1">
      <c r="A41" s="32" t="s">
        <v>47</v>
      </c>
      <c r="B41" s="34" t="s">
        <v>48</v>
      </c>
      <c r="C41" s="36"/>
      <c r="D41" s="36"/>
      <c r="E41" s="36"/>
      <c r="F41" s="36"/>
      <c r="G41" s="36"/>
      <c r="H41" s="36"/>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41"/>
      <c r="BS41" s="41"/>
      <c r="BT41" s="41"/>
      <c r="BU41" s="41"/>
      <c r="BV41" s="62"/>
    </row>
    <row r="42" spans="1:74" s="14" customFormat="1" ht="71.25" customHeight="1">
      <c r="A42" s="30" t="s">
        <v>86</v>
      </c>
      <c r="B42" s="31" t="s">
        <v>87</v>
      </c>
      <c r="C42" s="31"/>
      <c r="D42" s="55"/>
      <c r="E42" s="55"/>
      <c r="F42" s="55"/>
      <c r="G42" s="55"/>
      <c r="H42" s="55"/>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67"/>
      <c r="BS42" s="67"/>
      <c r="BT42" s="67"/>
      <c r="BU42" s="67"/>
      <c r="BV42" s="68"/>
    </row>
    <row r="43" spans="1:74" s="54" customFormat="1" ht="30" customHeight="1">
      <c r="A43" s="30" t="s">
        <v>42</v>
      </c>
      <c r="B43" s="31" t="s">
        <v>43</v>
      </c>
      <c r="C43" s="52"/>
      <c r="D43" s="52"/>
      <c r="E43" s="52"/>
      <c r="F43" s="52"/>
      <c r="G43" s="52"/>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65"/>
      <c r="BS43" s="65"/>
      <c r="BT43" s="65"/>
      <c r="BU43" s="65"/>
      <c r="BV43" s="66"/>
    </row>
    <row r="44" spans="1:74" ht="30" customHeight="1">
      <c r="A44" s="32" t="s">
        <v>40</v>
      </c>
      <c r="B44" s="33" t="s">
        <v>45</v>
      </c>
      <c r="C44" s="36"/>
      <c r="D44" s="36"/>
      <c r="E44" s="36"/>
      <c r="F44" s="36"/>
      <c r="G44" s="36"/>
      <c r="H44" s="36"/>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41"/>
      <c r="BS44" s="41"/>
      <c r="BT44" s="41"/>
      <c r="BU44" s="41"/>
      <c r="BV44" s="62"/>
    </row>
    <row r="45" spans="1:74" ht="27.75" customHeight="1">
      <c r="A45" s="32" t="s">
        <v>47</v>
      </c>
      <c r="B45" s="34" t="s">
        <v>48</v>
      </c>
      <c r="C45" s="36"/>
      <c r="D45" s="36"/>
      <c r="E45" s="36"/>
      <c r="F45" s="36"/>
      <c r="G45" s="36"/>
      <c r="H45" s="36"/>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41"/>
      <c r="BS45" s="41"/>
      <c r="BT45" s="41"/>
      <c r="BU45" s="41"/>
      <c r="BV45" s="62"/>
    </row>
    <row r="46" spans="1:74" s="54" customFormat="1" ht="30" customHeight="1">
      <c r="A46" s="30" t="s">
        <v>49</v>
      </c>
      <c r="B46" s="31" t="s">
        <v>50</v>
      </c>
      <c r="C46" s="52"/>
      <c r="D46" s="52"/>
      <c r="E46" s="52"/>
      <c r="F46" s="52"/>
      <c r="G46" s="52"/>
      <c r="H46" s="52"/>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65"/>
      <c r="BS46" s="65"/>
      <c r="BT46" s="65"/>
      <c r="BU46" s="65"/>
      <c r="BV46" s="66"/>
    </row>
    <row r="47" spans="1:74" ht="30" customHeight="1">
      <c r="A47" s="32" t="s">
        <v>40</v>
      </c>
      <c r="B47" s="33" t="s">
        <v>45</v>
      </c>
      <c r="C47" s="36"/>
      <c r="D47" s="36"/>
      <c r="E47" s="36"/>
      <c r="F47" s="36"/>
      <c r="G47" s="36"/>
      <c r="H47" s="36"/>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41"/>
      <c r="BS47" s="41"/>
      <c r="BT47" s="41"/>
      <c r="BU47" s="41"/>
      <c r="BV47" s="62"/>
    </row>
    <row r="48" spans="1:74" ht="27" customHeight="1">
      <c r="A48" s="32" t="s">
        <v>47</v>
      </c>
      <c r="B48" s="34" t="s">
        <v>48</v>
      </c>
      <c r="C48" s="36"/>
      <c r="D48" s="36"/>
      <c r="E48" s="36"/>
      <c r="F48" s="36"/>
      <c r="G48" s="36"/>
      <c r="H48" s="36"/>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41"/>
      <c r="BS48" s="41"/>
      <c r="BT48" s="41"/>
      <c r="BU48" s="41"/>
      <c r="BV48" s="62"/>
    </row>
    <row r="49" spans="1:74" s="54" customFormat="1" ht="30" customHeight="1">
      <c r="A49" s="30" t="s">
        <v>51</v>
      </c>
      <c r="B49" s="31" t="s">
        <v>52</v>
      </c>
      <c r="C49" s="52"/>
      <c r="D49" s="52"/>
      <c r="E49" s="52"/>
      <c r="F49" s="52"/>
      <c r="G49" s="52"/>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65"/>
      <c r="BS49" s="65"/>
      <c r="BT49" s="65"/>
      <c r="BU49" s="65"/>
      <c r="BV49" s="66"/>
    </row>
    <row r="50" spans="1:74" ht="30" customHeight="1">
      <c r="A50" s="32" t="s">
        <v>40</v>
      </c>
      <c r="B50" s="33" t="s">
        <v>45</v>
      </c>
      <c r="C50" s="36"/>
      <c r="D50" s="36"/>
      <c r="E50" s="36"/>
      <c r="F50" s="36"/>
      <c r="G50" s="36"/>
      <c r="H50" s="36"/>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41"/>
      <c r="BS50" s="41"/>
      <c r="BT50" s="41"/>
      <c r="BU50" s="41"/>
      <c r="BV50" s="62"/>
    </row>
    <row r="51" spans="1:74" ht="30" customHeight="1">
      <c r="A51" s="32" t="s">
        <v>47</v>
      </c>
      <c r="B51" s="34" t="s">
        <v>48</v>
      </c>
      <c r="C51" s="36"/>
      <c r="D51" s="36"/>
      <c r="E51" s="36"/>
      <c r="F51" s="36"/>
      <c r="G51" s="36"/>
      <c r="H51" s="36"/>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41"/>
      <c r="BS51" s="41"/>
      <c r="BT51" s="41"/>
      <c r="BU51" s="41"/>
      <c r="BV51" s="62"/>
    </row>
    <row r="52" spans="1:74" s="54" customFormat="1" ht="57" customHeight="1">
      <c r="A52" s="30" t="s">
        <v>88</v>
      </c>
      <c r="B52" s="31" t="s">
        <v>89</v>
      </c>
      <c r="C52" s="52"/>
      <c r="D52" s="52"/>
      <c r="E52" s="52"/>
      <c r="F52" s="52"/>
      <c r="G52" s="52"/>
      <c r="H52" s="52"/>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65"/>
      <c r="BS52" s="65"/>
      <c r="BT52" s="65"/>
      <c r="BU52" s="65"/>
      <c r="BV52" s="66"/>
    </row>
    <row r="53" spans="1:74" s="54" customFormat="1" ht="36" customHeight="1">
      <c r="A53" s="30" t="s">
        <v>42</v>
      </c>
      <c r="B53" s="31" t="s">
        <v>43</v>
      </c>
      <c r="C53" s="52"/>
      <c r="D53" s="52"/>
      <c r="E53" s="52"/>
      <c r="F53" s="52"/>
      <c r="G53" s="52"/>
      <c r="H53" s="52"/>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65"/>
      <c r="BS53" s="65"/>
      <c r="BT53" s="65"/>
      <c r="BU53" s="65"/>
      <c r="BV53" s="66"/>
    </row>
    <row r="54" spans="1:74" s="54" customFormat="1" ht="33.75" customHeight="1">
      <c r="A54" s="32" t="s">
        <v>40</v>
      </c>
      <c r="B54" s="33" t="s">
        <v>45</v>
      </c>
      <c r="C54" s="52"/>
      <c r="D54" s="52"/>
      <c r="E54" s="52"/>
      <c r="F54" s="52"/>
      <c r="G54" s="52"/>
      <c r="H54" s="52"/>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65"/>
      <c r="BS54" s="65"/>
      <c r="BT54" s="65"/>
      <c r="BU54" s="65"/>
      <c r="BV54" s="66"/>
    </row>
    <row r="55" spans="1:74" s="54" customFormat="1" ht="34.5" customHeight="1">
      <c r="A55" s="32" t="s">
        <v>47</v>
      </c>
      <c r="B55" s="34" t="s">
        <v>48</v>
      </c>
      <c r="C55" s="52"/>
      <c r="D55" s="52"/>
      <c r="E55" s="52"/>
      <c r="F55" s="52"/>
      <c r="G55" s="52"/>
      <c r="H55" s="52"/>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65"/>
      <c r="BS55" s="65"/>
      <c r="BT55" s="65"/>
      <c r="BU55" s="65"/>
      <c r="BV55" s="66"/>
    </row>
    <row r="56" spans="1:74" s="54" customFormat="1" ht="30.75" customHeight="1">
      <c r="A56" s="30" t="s">
        <v>49</v>
      </c>
      <c r="B56" s="31" t="s">
        <v>50</v>
      </c>
      <c r="C56" s="52"/>
      <c r="D56" s="52"/>
      <c r="E56" s="52"/>
      <c r="F56" s="52"/>
      <c r="G56" s="52"/>
      <c r="H56" s="52"/>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65"/>
      <c r="BS56" s="65"/>
      <c r="BT56" s="65"/>
      <c r="BU56" s="65"/>
      <c r="BV56" s="66"/>
    </row>
    <row r="57" spans="1:74" s="54" customFormat="1" ht="36" customHeight="1">
      <c r="A57" s="32" t="s">
        <v>40</v>
      </c>
      <c r="B57" s="33" t="s">
        <v>45</v>
      </c>
      <c r="C57" s="52"/>
      <c r="D57" s="52"/>
      <c r="E57" s="52"/>
      <c r="F57" s="52"/>
      <c r="G57" s="52"/>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65"/>
      <c r="BS57" s="65"/>
      <c r="BT57" s="65"/>
      <c r="BU57" s="65"/>
      <c r="BV57" s="66"/>
    </row>
    <row r="58" spans="1:74" s="54" customFormat="1" ht="29.25" customHeight="1">
      <c r="A58" s="32" t="s">
        <v>47</v>
      </c>
      <c r="B58" s="34" t="s">
        <v>48</v>
      </c>
      <c r="C58" s="52"/>
      <c r="D58" s="52"/>
      <c r="E58" s="52"/>
      <c r="F58" s="52"/>
      <c r="G58" s="52"/>
      <c r="H58" s="52"/>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65"/>
      <c r="BS58" s="65"/>
      <c r="BT58" s="65"/>
      <c r="BU58" s="65"/>
      <c r="BV58" s="66"/>
    </row>
    <row r="59" spans="1:74" ht="30" customHeight="1">
      <c r="A59" s="30" t="s">
        <v>51</v>
      </c>
      <c r="B59" s="31" t="s">
        <v>52</v>
      </c>
      <c r="C59" s="36"/>
      <c r="D59" s="36"/>
      <c r="E59" s="36"/>
      <c r="F59" s="36"/>
      <c r="G59" s="36"/>
      <c r="H59" s="36"/>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41"/>
      <c r="BS59" s="41"/>
      <c r="BT59" s="41"/>
      <c r="BU59" s="41"/>
      <c r="BV59" s="62"/>
    </row>
    <row r="60" spans="1:74" ht="30" customHeight="1">
      <c r="A60" s="32" t="s">
        <v>40</v>
      </c>
      <c r="B60" s="33" t="s">
        <v>45</v>
      </c>
      <c r="C60" s="36"/>
      <c r="D60" s="36"/>
      <c r="E60" s="36"/>
      <c r="F60" s="36"/>
      <c r="G60" s="36"/>
      <c r="H60" s="36"/>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41"/>
      <c r="BS60" s="41"/>
      <c r="BT60" s="41"/>
      <c r="BU60" s="41"/>
      <c r="BV60" s="62"/>
    </row>
    <row r="61" spans="1:74" ht="30" customHeight="1">
      <c r="A61" s="32" t="s">
        <v>47</v>
      </c>
      <c r="B61" s="34" t="s">
        <v>48</v>
      </c>
      <c r="C61" s="36"/>
      <c r="D61" s="36"/>
      <c r="E61" s="36"/>
      <c r="F61" s="36"/>
      <c r="G61" s="36"/>
      <c r="H61" s="36"/>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41"/>
      <c r="BS61" s="41"/>
      <c r="BT61" s="41"/>
      <c r="BU61" s="41"/>
      <c r="BV61" s="62"/>
    </row>
    <row r="62" spans="1:74" ht="55.9" customHeight="1">
      <c r="A62" s="24" t="s">
        <v>57</v>
      </c>
      <c r="B62" s="25" t="s">
        <v>84</v>
      </c>
      <c r="C62" s="36"/>
      <c r="D62" s="36"/>
      <c r="E62" s="36"/>
      <c r="F62" s="36"/>
      <c r="G62" s="36"/>
      <c r="H62" s="36"/>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62"/>
      <c r="BS62" s="62"/>
      <c r="BT62" s="62"/>
      <c r="BU62" s="62"/>
      <c r="BV62" s="62"/>
    </row>
    <row r="63" spans="1:74" ht="50.25" customHeight="1">
      <c r="A63" s="32" t="s">
        <v>47</v>
      </c>
      <c r="B63" s="29" t="s">
        <v>90</v>
      </c>
      <c r="C63" s="36"/>
      <c r="D63" s="36"/>
      <c r="E63" s="36"/>
      <c r="F63" s="36"/>
      <c r="G63" s="36"/>
      <c r="H63" s="36"/>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row>
    <row r="64" spans="1:74" ht="107.25" hidden="1" customHeight="1">
      <c r="A64" s="24" t="s">
        <v>91</v>
      </c>
      <c r="B64" s="23" t="s">
        <v>92</v>
      </c>
      <c r="C64" s="36"/>
      <c r="D64" s="36"/>
      <c r="E64" s="36"/>
      <c r="F64" s="36"/>
      <c r="G64" s="36"/>
      <c r="H64" s="36"/>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row>
    <row r="65" spans="1:69" s="54" customFormat="1" ht="50.25" hidden="1" customHeight="1">
      <c r="A65" s="30" t="s">
        <v>47</v>
      </c>
      <c r="B65" s="31" t="s">
        <v>93</v>
      </c>
      <c r="C65" s="52"/>
      <c r="D65" s="52"/>
      <c r="E65" s="52"/>
      <c r="F65" s="52"/>
      <c r="G65" s="52"/>
      <c r="H65" s="52"/>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row>
    <row r="66" spans="1:69" s="50" customFormat="1" ht="106.5" hidden="1" customHeight="1">
      <c r="A66" s="49" t="s">
        <v>94</v>
      </c>
      <c r="B66" s="23" t="s">
        <v>95</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row>
    <row r="67" spans="1:69" s="54" customFormat="1" ht="50.25" hidden="1" customHeight="1">
      <c r="A67" s="30" t="s">
        <v>47</v>
      </c>
      <c r="B67" s="31" t="s">
        <v>93</v>
      </c>
      <c r="C67" s="52"/>
      <c r="D67" s="52"/>
      <c r="E67" s="52"/>
      <c r="F67" s="52"/>
      <c r="G67" s="52"/>
      <c r="H67" s="52"/>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row>
    <row r="68" spans="1:69" s="50" customFormat="1" ht="106.5" hidden="1" customHeight="1">
      <c r="A68" s="49" t="s">
        <v>96</v>
      </c>
      <c r="B68" s="23" t="s">
        <v>83</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row>
    <row r="69" spans="1:69" s="50" customFormat="1" ht="29.25" customHeight="1">
      <c r="A69" s="49"/>
      <c r="B69" s="2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row>
    <row r="70" spans="1:69" s="14" customFormat="1" ht="30.75" customHeight="1">
      <c r="A70" s="69"/>
      <c r="B70" s="70" t="s">
        <v>97</v>
      </c>
      <c r="C70" s="71"/>
      <c r="D70" s="71"/>
      <c r="E70" s="71"/>
      <c r="F70" s="71"/>
      <c r="G70" s="71"/>
      <c r="H70" s="71"/>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row>
    <row r="71" spans="1:69" s="14" customFormat="1" ht="30.6" customHeight="1">
      <c r="A71" s="72"/>
      <c r="B71" s="510" t="s">
        <v>109</v>
      </c>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row>
    <row r="72" spans="1:69" s="14" customFormat="1" ht="44.45" customHeight="1">
      <c r="A72" s="72"/>
      <c r="B72" s="511" t="s">
        <v>110</v>
      </c>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row>
    <row r="73" spans="1:69">
      <c r="A73" s="13"/>
      <c r="B73" s="46" t="s">
        <v>98</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13"/>
      <c r="BB73" s="13"/>
      <c r="BC73" s="13"/>
      <c r="BD73" s="13"/>
      <c r="BE73" s="13"/>
      <c r="BF73" s="13"/>
      <c r="BG73" s="13"/>
      <c r="BH73" s="57"/>
      <c r="BI73" s="57"/>
      <c r="BJ73" s="13"/>
      <c r="BK73" s="13"/>
      <c r="BL73" s="13"/>
      <c r="BM73" s="13"/>
      <c r="BN73" s="13"/>
      <c r="BO73" s="13"/>
      <c r="BP73" s="13"/>
      <c r="BQ73" s="13"/>
    </row>
    <row r="74" spans="1:69">
      <c r="A74" s="13"/>
      <c r="B74" s="505" t="s">
        <v>99</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sheetData>
  <mergeCells count="130">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Q12:AQ15"/>
    <mergeCell ref="AR12:AU12"/>
    <mergeCell ref="AV12:AV15"/>
    <mergeCell ref="BB14:BB15"/>
    <mergeCell ref="BC14:BC15"/>
    <mergeCell ref="BD14:BD15"/>
    <mergeCell ref="AK13:AK15"/>
    <mergeCell ref="AL13:AL15"/>
    <mergeCell ref="AN13:AN15"/>
    <mergeCell ref="AO13:AO15"/>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81" customWidth="1"/>
    <col min="3" max="4" width="11.42578125" style="1" customWidth="1"/>
    <col min="5" max="5" width="13" style="1" customWidth="1"/>
    <col min="6" max="7" width="11.42578125" style="1" customWidth="1"/>
    <col min="8" max="8" width="13" style="1" customWidth="1"/>
    <col min="9" max="10" width="11.42578125" style="1" customWidth="1"/>
    <col min="11" max="11" width="13" style="1" customWidth="1"/>
    <col min="12" max="13" width="11.42578125" style="1" customWidth="1"/>
    <col min="14" max="14" width="13" style="1" customWidth="1"/>
    <col min="15" max="16" width="11.42578125" style="1" customWidth="1"/>
    <col min="17" max="17" width="13" style="1" customWidth="1"/>
    <col min="18" max="19" width="11.42578125" style="1" customWidth="1"/>
    <col min="20" max="20" width="13" style="1" customWidth="1"/>
    <col min="21" max="21" width="11.42578125" style="1" customWidth="1"/>
    <col min="22" max="16384" width="9.140625" style="1"/>
  </cols>
  <sheetData>
    <row r="1" spans="1:26" ht="33" customHeight="1">
      <c r="A1" s="503" t="s">
        <v>111</v>
      </c>
      <c r="B1" s="503"/>
      <c r="C1" s="503"/>
      <c r="D1" s="503"/>
      <c r="E1" s="503"/>
      <c r="F1" s="503"/>
      <c r="G1" s="503"/>
      <c r="H1" s="503"/>
      <c r="I1" s="13"/>
      <c r="J1" s="13"/>
      <c r="K1" s="13"/>
      <c r="L1" s="13"/>
      <c r="M1" s="542" t="s">
        <v>0</v>
      </c>
      <c r="N1" s="542"/>
      <c r="O1" s="542"/>
      <c r="P1" s="542"/>
      <c r="Q1" s="542"/>
      <c r="R1" s="542"/>
      <c r="S1" s="542"/>
      <c r="T1" s="542"/>
      <c r="U1" s="542"/>
      <c r="V1" s="2"/>
    </row>
    <row r="2" spans="1:26" ht="31.5" customHeight="1">
      <c r="A2" s="519" t="s">
        <v>1</v>
      </c>
      <c r="B2" s="519"/>
      <c r="C2" s="519"/>
      <c r="D2" s="519"/>
      <c r="E2" s="519"/>
      <c r="F2" s="519"/>
      <c r="G2" s="519"/>
      <c r="H2" s="519"/>
      <c r="I2" s="13"/>
      <c r="J2" s="13"/>
      <c r="K2" s="13"/>
      <c r="L2" s="13"/>
      <c r="M2" s="543" t="s">
        <v>58</v>
      </c>
      <c r="N2" s="543"/>
      <c r="O2" s="543"/>
      <c r="P2" s="543"/>
      <c r="Q2" s="543"/>
      <c r="R2" s="543"/>
      <c r="S2" s="543"/>
      <c r="T2" s="543"/>
      <c r="U2" s="543"/>
      <c r="V2" s="4"/>
    </row>
    <row r="3" spans="1:26" s="73" customFormat="1" ht="27.75" customHeight="1">
      <c r="A3" s="544" t="s">
        <v>59</v>
      </c>
      <c r="B3" s="544"/>
      <c r="C3" s="544"/>
      <c r="D3" s="544"/>
      <c r="E3" s="544"/>
      <c r="F3" s="544"/>
      <c r="G3" s="544"/>
      <c r="H3" s="544"/>
      <c r="I3" s="544"/>
      <c r="J3" s="544"/>
      <c r="K3" s="544"/>
      <c r="L3" s="544"/>
      <c r="M3" s="544"/>
      <c r="N3" s="544"/>
      <c r="O3" s="544"/>
      <c r="P3" s="544"/>
      <c r="Q3" s="544"/>
      <c r="R3" s="544"/>
      <c r="S3" s="544"/>
      <c r="T3" s="544"/>
      <c r="U3" s="544"/>
    </row>
    <row r="4" spans="1:26" s="74" customFormat="1" ht="31.9" customHeight="1">
      <c r="A4" s="541" t="s">
        <v>112</v>
      </c>
      <c r="B4" s="541"/>
      <c r="C4" s="541"/>
      <c r="D4" s="541"/>
      <c r="E4" s="541"/>
      <c r="F4" s="541"/>
      <c r="G4" s="541"/>
      <c r="H4" s="541"/>
      <c r="I4" s="541"/>
      <c r="J4" s="541"/>
      <c r="K4" s="541"/>
      <c r="L4" s="541"/>
      <c r="M4" s="541"/>
      <c r="N4" s="541"/>
      <c r="O4" s="541"/>
      <c r="P4" s="541"/>
      <c r="Q4" s="541"/>
      <c r="R4" s="541"/>
      <c r="S4" s="541"/>
      <c r="T4" s="541"/>
      <c r="U4" s="541"/>
    </row>
    <row r="5" spans="1:26" s="73" customFormat="1" ht="24.75" customHeight="1">
      <c r="A5" s="530" t="s">
        <v>3</v>
      </c>
      <c r="B5" s="530"/>
      <c r="C5" s="530"/>
      <c r="D5" s="530"/>
      <c r="E5" s="530"/>
      <c r="F5" s="530"/>
      <c r="G5" s="530"/>
      <c r="H5" s="530"/>
      <c r="I5" s="530"/>
      <c r="J5" s="530"/>
      <c r="K5" s="530"/>
      <c r="L5" s="530"/>
      <c r="M5" s="530"/>
      <c r="N5" s="530"/>
      <c r="O5" s="530"/>
      <c r="P5" s="530"/>
      <c r="Q5" s="530"/>
      <c r="R5" s="530"/>
      <c r="S5" s="530"/>
      <c r="T5" s="530"/>
      <c r="U5" s="530"/>
    </row>
    <row r="6" spans="1:26" s="7" customFormat="1" ht="31.9" customHeight="1">
      <c r="A6" s="528" t="s">
        <v>4</v>
      </c>
      <c r="B6" s="528" t="s">
        <v>113</v>
      </c>
      <c r="C6" s="532" t="s">
        <v>5</v>
      </c>
      <c r="D6" s="533"/>
      <c r="E6" s="533"/>
      <c r="F6" s="533"/>
      <c r="G6" s="533"/>
      <c r="H6" s="533"/>
      <c r="I6" s="533"/>
      <c r="J6" s="533"/>
      <c r="K6" s="534"/>
      <c r="L6" s="535" t="s">
        <v>114</v>
      </c>
      <c r="M6" s="536"/>
      <c r="N6" s="537"/>
      <c r="O6" s="535" t="s">
        <v>6</v>
      </c>
      <c r="P6" s="536"/>
      <c r="Q6" s="537"/>
      <c r="R6" s="535" t="s">
        <v>115</v>
      </c>
      <c r="S6" s="536"/>
      <c r="T6" s="537"/>
      <c r="U6" s="528" t="s">
        <v>7</v>
      </c>
      <c r="W6" s="75"/>
      <c r="X6" s="6"/>
      <c r="Y6" s="6"/>
      <c r="Z6" s="6"/>
    </row>
    <row r="7" spans="1:26" s="7" customFormat="1" ht="75" customHeight="1">
      <c r="A7" s="531"/>
      <c r="B7" s="531"/>
      <c r="C7" s="532" t="s">
        <v>8</v>
      </c>
      <c r="D7" s="533"/>
      <c r="E7" s="534"/>
      <c r="F7" s="532" t="s">
        <v>116</v>
      </c>
      <c r="G7" s="533"/>
      <c r="H7" s="534"/>
      <c r="I7" s="532" t="s">
        <v>117</v>
      </c>
      <c r="J7" s="533"/>
      <c r="K7" s="534"/>
      <c r="L7" s="538"/>
      <c r="M7" s="539"/>
      <c r="N7" s="540"/>
      <c r="O7" s="538"/>
      <c r="P7" s="539"/>
      <c r="Q7" s="540"/>
      <c r="R7" s="538"/>
      <c r="S7" s="539"/>
      <c r="T7" s="540"/>
      <c r="U7" s="531"/>
      <c r="W7" s="75"/>
      <c r="X7" s="6"/>
      <c r="Y7" s="6"/>
      <c r="Z7" s="6"/>
    </row>
    <row r="8" spans="1:26" s="7" customFormat="1" ht="28.9" customHeight="1">
      <c r="A8" s="531"/>
      <c r="B8" s="531"/>
      <c r="C8" s="528" t="s">
        <v>9</v>
      </c>
      <c r="D8" s="525" t="s">
        <v>14</v>
      </c>
      <c r="E8" s="526"/>
      <c r="F8" s="528" t="s">
        <v>9</v>
      </c>
      <c r="G8" s="525" t="s">
        <v>14</v>
      </c>
      <c r="H8" s="526"/>
      <c r="I8" s="528" t="s">
        <v>9</v>
      </c>
      <c r="J8" s="525" t="s">
        <v>14</v>
      </c>
      <c r="K8" s="526"/>
      <c r="L8" s="528" t="s">
        <v>9</v>
      </c>
      <c r="M8" s="525" t="s">
        <v>14</v>
      </c>
      <c r="N8" s="526"/>
      <c r="O8" s="528" t="s">
        <v>9</v>
      </c>
      <c r="P8" s="525" t="s">
        <v>14</v>
      </c>
      <c r="Q8" s="526"/>
      <c r="R8" s="528" t="s">
        <v>9</v>
      </c>
      <c r="S8" s="525" t="s">
        <v>14</v>
      </c>
      <c r="T8" s="526"/>
      <c r="U8" s="531"/>
      <c r="W8" s="75"/>
      <c r="X8" s="6"/>
      <c r="Y8" s="76"/>
      <c r="Z8" s="76"/>
    </row>
    <row r="9" spans="1:26" s="7" customFormat="1" ht="52.15" customHeight="1">
      <c r="A9" s="529"/>
      <c r="B9" s="529"/>
      <c r="C9" s="529"/>
      <c r="D9" s="8" t="s">
        <v>78</v>
      </c>
      <c r="E9" s="8" t="s">
        <v>118</v>
      </c>
      <c r="F9" s="529"/>
      <c r="G9" s="8" t="s">
        <v>78</v>
      </c>
      <c r="H9" s="8" t="s">
        <v>118</v>
      </c>
      <c r="I9" s="529"/>
      <c r="J9" s="8" t="s">
        <v>78</v>
      </c>
      <c r="K9" s="8" t="s">
        <v>118</v>
      </c>
      <c r="L9" s="529"/>
      <c r="M9" s="8" t="s">
        <v>78</v>
      </c>
      <c r="N9" s="8" t="s">
        <v>118</v>
      </c>
      <c r="O9" s="529"/>
      <c r="P9" s="8" t="s">
        <v>78</v>
      </c>
      <c r="Q9" s="8" t="s">
        <v>118</v>
      </c>
      <c r="R9" s="529"/>
      <c r="S9" s="8" t="s">
        <v>78</v>
      </c>
      <c r="T9" s="8" t="s">
        <v>118</v>
      </c>
      <c r="U9" s="529"/>
      <c r="W9" s="75"/>
      <c r="X9" s="6"/>
      <c r="Y9" s="75"/>
      <c r="Z9" s="75"/>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5"/>
      <c r="X10" s="75"/>
      <c r="Y10" s="75"/>
      <c r="Z10" s="75"/>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7" t="s">
        <v>119</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7" t="s">
        <v>119</v>
      </c>
      <c r="C13" s="9"/>
      <c r="D13" s="9"/>
      <c r="E13" s="9"/>
      <c r="F13" s="9"/>
      <c r="G13" s="9"/>
      <c r="H13" s="9"/>
      <c r="I13" s="9"/>
      <c r="J13" s="9"/>
      <c r="K13" s="9"/>
      <c r="L13" s="9"/>
      <c r="M13" s="9"/>
      <c r="N13" s="9"/>
      <c r="O13" s="9"/>
      <c r="P13" s="9"/>
      <c r="Q13" s="9"/>
      <c r="R13" s="9"/>
      <c r="S13" s="9"/>
      <c r="T13" s="9"/>
      <c r="U13" s="12"/>
      <c r="W13" s="78"/>
      <c r="X13" s="78"/>
      <c r="Y13" s="78"/>
      <c r="Z13" s="78"/>
    </row>
    <row r="14" spans="1:26" s="5" customFormat="1" ht="39" customHeight="1">
      <c r="A14" s="9" t="s">
        <v>47</v>
      </c>
      <c r="B14" s="11" t="s">
        <v>47</v>
      </c>
      <c r="C14" s="9"/>
      <c r="D14" s="9"/>
      <c r="E14" s="9"/>
      <c r="F14" s="9"/>
      <c r="G14" s="9"/>
      <c r="H14" s="9"/>
      <c r="I14" s="9"/>
      <c r="J14" s="9"/>
      <c r="K14" s="9"/>
      <c r="L14" s="9"/>
      <c r="M14" s="9"/>
      <c r="N14" s="9"/>
      <c r="O14" s="9"/>
      <c r="P14" s="9"/>
      <c r="Q14" s="9"/>
      <c r="R14" s="9"/>
      <c r="S14" s="9"/>
      <c r="T14" s="9"/>
      <c r="U14" s="12"/>
      <c r="W14" s="78"/>
      <c r="X14" s="78"/>
      <c r="Y14" s="78"/>
      <c r="Z14" s="78"/>
    </row>
    <row r="15" spans="1:26" ht="18.399999999999999" customHeight="1">
      <c r="A15" s="8"/>
      <c r="B15" s="79"/>
      <c r="C15" s="10"/>
      <c r="D15" s="10"/>
      <c r="E15" s="10"/>
      <c r="F15" s="10"/>
      <c r="G15" s="10"/>
      <c r="H15" s="10"/>
      <c r="I15" s="10"/>
      <c r="J15" s="10"/>
      <c r="K15" s="10"/>
      <c r="L15" s="10"/>
      <c r="M15" s="10"/>
      <c r="N15" s="10"/>
      <c r="O15" s="10"/>
      <c r="P15" s="10"/>
      <c r="Q15" s="10"/>
      <c r="R15" s="10"/>
      <c r="S15" s="10"/>
      <c r="T15" s="10"/>
      <c r="U15" s="10"/>
    </row>
    <row r="17" spans="2:21">
      <c r="B17" s="80" t="s">
        <v>19</v>
      </c>
      <c r="C17" s="80"/>
      <c r="D17" s="80"/>
      <c r="E17" s="80"/>
      <c r="F17" s="80"/>
      <c r="G17" s="80"/>
      <c r="H17" s="80"/>
      <c r="I17" s="80"/>
      <c r="J17" s="80"/>
      <c r="K17" s="80"/>
      <c r="L17" s="80"/>
      <c r="M17" s="80"/>
      <c r="N17" s="80"/>
      <c r="O17" s="80"/>
      <c r="P17" s="80"/>
      <c r="Q17" s="80"/>
      <c r="R17" s="80"/>
      <c r="S17" s="80"/>
      <c r="T17" s="80"/>
    </row>
    <row r="18" spans="2:21">
      <c r="B18" s="527" t="s">
        <v>20</v>
      </c>
      <c r="C18" s="527"/>
      <c r="D18" s="527"/>
      <c r="E18" s="527"/>
      <c r="F18" s="527"/>
      <c r="G18" s="527"/>
      <c r="H18" s="527"/>
      <c r="I18" s="527"/>
      <c r="J18" s="527"/>
      <c r="K18" s="527"/>
      <c r="L18" s="527"/>
      <c r="M18" s="527"/>
      <c r="N18" s="527"/>
      <c r="O18" s="527"/>
      <c r="P18" s="527"/>
      <c r="Q18" s="527"/>
      <c r="R18" s="527"/>
      <c r="S18" s="527"/>
      <c r="T18" s="527"/>
    </row>
    <row r="19" spans="2:21">
      <c r="B19" s="505" t="s">
        <v>21</v>
      </c>
      <c r="C19" s="505"/>
      <c r="D19" s="505"/>
      <c r="E19" s="505"/>
      <c r="F19" s="505"/>
      <c r="G19" s="505"/>
      <c r="H19" s="505"/>
      <c r="I19" s="505"/>
      <c r="J19" s="505"/>
      <c r="K19" s="505"/>
      <c r="L19" s="505"/>
      <c r="M19" s="505"/>
      <c r="N19" s="505"/>
      <c r="O19" s="505"/>
      <c r="P19" s="505"/>
      <c r="Q19" s="505"/>
      <c r="R19" s="505"/>
      <c r="S19" s="505"/>
      <c r="T19" s="505"/>
      <c r="U19" s="505"/>
    </row>
  </sheetData>
  <mergeCells count="31">
    <mergeCell ref="A4:U4"/>
    <mergeCell ref="A1:H1"/>
    <mergeCell ref="M1:U1"/>
    <mergeCell ref="A2:H2"/>
    <mergeCell ref="M2:U2"/>
    <mergeCell ref="A3:U3"/>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J8:K8"/>
    <mergeCell ref="B18:T18"/>
    <mergeCell ref="B19:U19"/>
    <mergeCell ref="L8:L9"/>
    <mergeCell ref="M8:N8"/>
    <mergeCell ref="O8:O9"/>
    <mergeCell ref="P8:Q8"/>
    <mergeCell ref="R8:R9"/>
    <mergeCell ref="S8:T8"/>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27" customWidth="1"/>
    <col min="2" max="2" width="33.42578125" style="128" customWidth="1"/>
    <col min="3" max="4" width="7.42578125" style="129" customWidth="1"/>
    <col min="5" max="5" width="8.42578125" style="129" customWidth="1"/>
    <col min="6" max="6" width="10.140625" style="82" customWidth="1"/>
    <col min="7" max="7" width="11" style="82" customWidth="1"/>
    <col min="8" max="8" width="8.7109375" style="82" customWidth="1"/>
    <col min="9" max="9" width="10.140625" style="82" customWidth="1"/>
    <col min="10" max="10" width="11" style="82" customWidth="1"/>
    <col min="11" max="14" width="8.7109375" style="82" customWidth="1"/>
    <col min="15" max="16" width="9.42578125" style="82" hidden="1" customWidth="1"/>
    <col min="17" max="17" width="10.7109375" style="82" hidden="1" customWidth="1"/>
    <col min="18" max="18" width="10.42578125" style="82" hidden="1" customWidth="1"/>
    <col min="19" max="30" width="10.42578125" style="82" customWidth="1"/>
    <col min="31" max="31" width="9.42578125" style="82" customWidth="1"/>
    <col min="32" max="32" width="11" style="82" customWidth="1"/>
    <col min="33" max="33" width="11.42578125" style="82" customWidth="1"/>
    <col min="34" max="34" width="9.42578125" style="82" hidden="1" customWidth="1"/>
    <col min="35" max="35" width="11" style="82" hidden="1" customWidth="1"/>
    <col min="36" max="36" width="11.42578125" style="82" hidden="1" customWidth="1"/>
    <col min="37" max="37" width="11.42578125" style="82" customWidth="1"/>
    <col min="38" max="16384" width="9.140625" style="83"/>
  </cols>
  <sheetData>
    <row r="1" spans="1:43" ht="25.5" customHeight="1">
      <c r="A1" s="503" t="s">
        <v>120</v>
      </c>
      <c r="B1" s="503"/>
      <c r="C1" s="503"/>
      <c r="D1" s="503"/>
      <c r="E1" s="503"/>
      <c r="F1" s="503"/>
      <c r="G1" s="503"/>
      <c r="H1" s="503"/>
      <c r="I1" s="503"/>
      <c r="J1" s="503"/>
      <c r="K1" s="503"/>
      <c r="L1" s="503"/>
      <c r="M1" s="503"/>
      <c r="N1" s="503"/>
      <c r="AA1" s="542" t="s">
        <v>0</v>
      </c>
      <c r="AB1" s="542"/>
      <c r="AC1" s="542"/>
      <c r="AD1" s="542"/>
      <c r="AE1" s="542"/>
      <c r="AF1" s="542"/>
      <c r="AG1" s="542"/>
      <c r="AH1" s="542"/>
      <c r="AI1" s="542"/>
      <c r="AJ1" s="542"/>
      <c r="AK1" s="542"/>
    </row>
    <row r="2" spans="1:43" ht="31.5" customHeight="1">
      <c r="A2" s="519" t="s">
        <v>1</v>
      </c>
      <c r="B2" s="519"/>
      <c r="C2" s="519"/>
      <c r="D2" s="519"/>
      <c r="E2" s="519"/>
      <c r="F2" s="519"/>
      <c r="G2" s="519"/>
      <c r="H2" s="519"/>
      <c r="I2" s="519"/>
      <c r="J2" s="519"/>
      <c r="K2" s="519"/>
      <c r="L2" s="519"/>
      <c r="M2" s="519"/>
      <c r="N2" s="519"/>
      <c r="AA2" s="543" t="s">
        <v>58</v>
      </c>
      <c r="AB2" s="543"/>
      <c r="AC2" s="543"/>
      <c r="AD2" s="543"/>
      <c r="AE2" s="543"/>
      <c r="AF2" s="543"/>
      <c r="AG2" s="543"/>
      <c r="AH2" s="543"/>
      <c r="AI2" s="543"/>
      <c r="AJ2" s="543"/>
      <c r="AK2" s="543"/>
    </row>
    <row r="3" spans="1:43" s="85" customFormat="1" ht="22.5" customHeight="1">
      <c r="A3" s="573" t="s">
        <v>59</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84"/>
      <c r="AM3" s="84"/>
      <c r="AN3" s="84"/>
      <c r="AO3" s="84"/>
      <c r="AP3" s="84"/>
    </row>
    <row r="4" spans="1:43" s="86" customFormat="1" ht="31.5" customHeight="1">
      <c r="A4" s="503" t="s">
        <v>121</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row>
    <row r="5" spans="1:43" s="90" customFormat="1" ht="28.5"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8"/>
      <c r="AH5" s="88"/>
      <c r="AI5" s="88"/>
      <c r="AJ5" s="88"/>
      <c r="AK5" s="89" t="s">
        <v>3</v>
      </c>
    </row>
    <row r="6" spans="1:43" s="91" customFormat="1" ht="25.5" customHeight="1">
      <c r="A6" s="552" t="s">
        <v>22</v>
      </c>
      <c r="B6" s="552" t="s">
        <v>23</v>
      </c>
      <c r="C6" s="552" t="s">
        <v>24</v>
      </c>
      <c r="D6" s="552" t="s">
        <v>25</v>
      </c>
      <c r="E6" s="552" t="s">
        <v>26</v>
      </c>
      <c r="F6" s="567" t="s">
        <v>122</v>
      </c>
      <c r="G6" s="568"/>
      <c r="H6" s="569"/>
      <c r="I6" s="567" t="s">
        <v>123</v>
      </c>
      <c r="J6" s="568"/>
      <c r="K6" s="568"/>
      <c r="L6" s="568"/>
      <c r="M6" s="568"/>
      <c r="N6" s="569"/>
      <c r="O6" s="567" t="s">
        <v>124</v>
      </c>
      <c r="P6" s="568"/>
      <c r="Q6" s="569"/>
      <c r="R6" s="552"/>
      <c r="S6" s="560" t="s">
        <v>64</v>
      </c>
      <c r="T6" s="562"/>
      <c r="U6" s="560" t="s">
        <v>65</v>
      </c>
      <c r="V6" s="561"/>
      <c r="W6" s="560" t="s">
        <v>125</v>
      </c>
      <c r="X6" s="561"/>
      <c r="Y6" s="562"/>
      <c r="Z6" s="560" t="s">
        <v>126</v>
      </c>
      <c r="AA6" s="561"/>
      <c r="AB6" s="562"/>
      <c r="AC6" s="560" t="s">
        <v>127</v>
      </c>
      <c r="AD6" s="562"/>
      <c r="AE6" s="560" t="s">
        <v>29</v>
      </c>
      <c r="AF6" s="561"/>
      <c r="AG6" s="562"/>
      <c r="AH6" s="560" t="s">
        <v>128</v>
      </c>
      <c r="AI6" s="561"/>
      <c r="AJ6" s="562"/>
      <c r="AK6" s="552" t="s">
        <v>7</v>
      </c>
    </row>
    <row r="7" spans="1:43" s="92" customFormat="1" ht="38.25" customHeight="1">
      <c r="A7" s="559"/>
      <c r="B7" s="559"/>
      <c r="C7" s="559"/>
      <c r="D7" s="559"/>
      <c r="E7" s="559"/>
      <c r="F7" s="570"/>
      <c r="G7" s="571"/>
      <c r="H7" s="572"/>
      <c r="I7" s="570"/>
      <c r="J7" s="571"/>
      <c r="K7" s="571"/>
      <c r="L7" s="571"/>
      <c r="M7" s="571"/>
      <c r="N7" s="572"/>
      <c r="O7" s="570"/>
      <c r="P7" s="571"/>
      <c r="Q7" s="572"/>
      <c r="R7" s="553"/>
      <c r="S7" s="563"/>
      <c r="T7" s="565"/>
      <c r="U7" s="563"/>
      <c r="V7" s="564"/>
      <c r="W7" s="563"/>
      <c r="X7" s="564"/>
      <c r="Y7" s="565"/>
      <c r="Z7" s="563"/>
      <c r="AA7" s="564"/>
      <c r="AB7" s="565"/>
      <c r="AC7" s="563"/>
      <c r="AD7" s="565"/>
      <c r="AE7" s="563"/>
      <c r="AF7" s="564"/>
      <c r="AG7" s="565"/>
      <c r="AH7" s="563"/>
      <c r="AI7" s="564"/>
      <c r="AJ7" s="565"/>
      <c r="AK7" s="559"/>
    </row>
    <row r="8" spans="1:43" s="92" customFormat="1" ht="27" customHeight="1">
      <c r="A8" s="559"/>
      <c r="B8" s="559"/>
      <c r="C8" s="559"/>
      <c r="D8" s="559"/>
      <c r="E8" s="559"/>
      <c r="F8" s="550" t="s">
        <v>129</v>
      </c>
      <c r="G8" s="550" t="s">
        <v>32</v>
      </c>
      <c r="H8" s="508" t="s">
        <v>130</v>
      </c>
      <c r="I8" s="550" t="s">
        <v>129</v>
      </c>
      <c r="J8" s="550" t="s">
        <v>32</v>
      </c>
      <c r="K8" s="557" t="s">
        <v>130</v>
      </c>
      <c r="L8" s="566"/>
      <c r="M8" s="566"/>
      <c r="N8" s="558"/>
      <c r="O8" s="550" t="s">
        <v>129</v>
      </c>
      <c r="P8" s="550" t="s">
        <v>32</v>
      </c>
      <c r="Q8" s="508" t="s">
        <v>131</v>
      </c>
      <c r="R8" s="508" t="s">
        <v>132</v>
      </c>
      <c r="S8" s="550" t="s">
        <v>9</v>
      </c>
      <c r="T8" s="550" t="s">
        <v>131</v>
      </c>
      <c r="U8" s="556" t="s">
        <v>9</v>
      </c>
      <c r="V8" s="550" t="s">
        <v>131</v>
      </c>
      <c r="W8" s="550" t="s">
        <v>36</v>
      </c>
      <c r="X8" s="557" t="s">
        <v>14</v>
      </c>
      <c r="Y8" s="558"/>
      <c r="Z8" s="550" t="s">
        <v>9</v>
      </c>
      <c r="AA8" s="548" t="s">
        <v>131</v>
      </c>
      <c r="AB8" s="549"/>
      <c r="AC8" s="550" t="s">
        <v>9</v>
      </c>
      <c r="AD8" s="508" t="s">
        <v>131</v>
      </c>
      <c r="AE8" s="552" t="s">
        <v>36</v>
      </c>
      <c r="AF8" s="554" t="s">
        <v>131</v>
      </c>
      <c r="AG8" s="555"/>
      <c r="AH8" s="552" t="s">
        <v>36</v>
      </c>
      <c r="AI8" s="554" t="s">
        <v>131</v>
      </c>
      <c r="AJ8" s="555"/>
      <c r="AK8" s="559"/>
    </row>
    <row r="9" spans="1:43" s="92" customFormat="1" ht="121.5" customHeight="1">
      <c r="A9" s="553"/>
      <c r="B9" s="553"/>
      <c r="C9" s="553"/>
      <c r="D9" s="553"/>
      <c r="E9" s="553"/>
      <c r="F9" s="551"/>
      <c r="G9" s="551"/>
      <c r="H9" s="509"/>
      <c r="I9" s="551"/>
      <c r="J9" s="551"/>
      <c r="K9" s="93" t="s">
        <v>9</v>
      </c>
      <c r="L9" s="93" t="s">
        <v>133</v>
      </c>
      <c r="M9" s="93" t="s">
        <v>134</v>
      </c>
      <c r="N9" s="93" t="s">
        <v>135</v>
      </c>
      <c r="O9" s="551"/>
      <c r="P9" s="551"/>
      <c r="Q9" s="509"/>
      <c r="R9" s="509"/>
      <c r="S9" s="551"/>
      <c r="T9" s="551"/>
      <c r="U9" s="556"/>
      <c r="V9" s="551"/>
      <c r="W9" s="551"/>
      <c r="X9" s="94" t="s">
        <v>77</v>
      </c>
      <c r="Y9" s="94" t="s">
        <v>78</v>
      </c>
      <c r="Z9" s="551"/>
      <c r="AA9" s="95" t="s">
        <v>9</v>
      </c>
      <c r="AB9" s="93" t="s">
        <v>136</v>
      </c>
      <c r="AC9" s="551"/>
      <c r="AD9" s="509"/>
      <c r="AE9" s="553"/>
      <c r="AF9" s="96" t="s">
        <v>9</v>
      </c>
      <c r="AG9" s="97" t="s">
        <v>137</v>
      </c>
      <c r="AH9" s="553"/>
      <c r="AI9" s="96" t="s">
        <v>9</v>
      </c>
      <c r="AJ9" s="97" t="s">
        <v>137</v>
      </c>
      <c r="AK9" s="553"/>
      <c r="AN9" s="545"/>
      <c r="AO9" s="545"/>
      <c r="AP9" s="545"/>
      <c r="AQ9" s="545"/>
    </row>
    <row r="10" spans="1:43" s="99" customFormat="1" ht="30.75" customHeight="1">
      <c r="A10" s="98">
        <v>1</v>
      </c>
      <c r="B10" s="98">
        <f>A10+1</f>
        <v>2</v>
      </c>
      <c r="C10" s="98">
        <f t="shared" ref="C10:N10" si="0">B10+1</f>
        <v>3</v>
      </c>
      <c r="D10" s="98">
        <f t="shared" si="0"/>
        <v>4</v>
      </c>
      <c r="E10" s="98">
        <f t="shared" si="0"/>
        <v>5</v>
      </c>
      <c r="F10" s="98">
        <f t="shared" si="0"/>
        <v>6</v>
      </c>
      <c r="G10" s="98">
        <f t="shared" si="0"/>
        <v>7</v>
      </c>
      <c r="H10" s="98">
        <f t="shared" si="0"/>
        <v>8</v>
      </c>
      <c r="I10" s="98">
        <f t="shared" si="0"/>
        <v>9</v>
      </c>
      <c r="J10" s="98">
        <f t="shared" si="0"/>
        <v>10</v>
      </c>
      <c r="K10" s="98">
        <f t="shared" si="0"/>
        <v>11</v>
      </c>
      <c r="L10" s="98">
        <f t="shared" si="0"/>
        <v>12</v>
      </c>
      <c r="M10" s="98">
        <f t="shared" si="0"/>
        <v>13</v>
      </c>
      <c r="N10" s="98">
        <f t="shared" si="0"/>
        <v>14</v>
      </c>
      <c r="O10" s="98">
        <v>15</v>
      </c>
      <c r="P10" s="98">
        <v>16</v>
      </c>
      <c r="Q10" s="98">
        <v>17</v>
      </c>
      <c r="R10" s="98">
        <v>21</v>
      </c>
      <c r="S10" s="98">
        <f>N10+1</f>
        <v>15</v>
      </c>
      <c r="T10" s="98">
        <f t="shared" ref="T10:AG10" si="1">S10+1</f>
        <v>16</v>
      </c>
      <c r="U10" s="98">
        <f t="shared" si="1"/>
        <v>17</v>
      </c>
      <c r="V10" s="98">
        <f t="shared" si="1"/>
        <v>18</v>
      </c>
      <c r="W10" s="98">
        <f t="shared" si="1"/>
        <v>19</v>
      </c>
      <c r="X10" s="98">
        <f t="shared" si="1"/>
        <v>20</v>
      </c>
      <c r="Y10" s="98">
        <f t="shared" si="1"/>
        <v>21</v>
      </c>
      <c r="Z10" s="98">
        <f t="shared" si="1"/>
        <v>22</v>
      </c>
      <c r="AA10" s="98">
        <f t="shared" si="1"/>
        <v>23</v>
      </c>
      <c r="AB10" s="98">
        <f t="shared" si="1"/>
        <v>24</v>
      </c>
      <c r="AC10" s="98">
        <f t="shared" si="1"/>
        <v>25</v>
      </c>
      <c r="AD10" s="98">
        <f t="shared" si="1"/>
        <v>26</v>
      </c>
      <c r="AE10" s="98">
        <f t="shared" si="1"/>
        <v>27</v>
      </c>
      <c r="AF10" s="98">
        <f t="shared" si="1"/>
        <v>28</v>
      </c>
      <c r="AG10" s="98">
        <f t="shared" si="1"/>
        <v>29</v>
      </c>
      <c r="AH10" s="98">
        <v>31</v>
      </c>
      <c r="AI10" s="98">
        <v>31</v>
      </c>
      <c r="AJ10" s="98">
        <v>33</v>
      </c>
      <c r="AK10" s="98">
        <f>AG10+1</f>
        <v>30</v>
      </c>
      <c r="AN10" s="546"/>
      <c r="AO10" s="546"/>
      <c r="AP10" s="546"/>
      <c r="AQ10" s="546"/>
    </row>
    <row r="11" spans="1:43" ht="32.25" customHeight="1">
      <c r="A11" s="100"/>
      <c r="B11" s="101" t="s">
        <v>13</v>
      </c>
      <c r="C11" s="102"/>
      <c r="D11" s="102"/>
      <c r="E11" s="102"/>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N11" s="547"/>
      <c r="AO11" s="104"/>
      <c r="AP11" s="104"/>
      <c r="AQ11" s="104"/>
    </row>
    <row r="12" spans="1:43" s="108" customFormat="1" ht="39" customHeight="1">
      <c r="A12" s="105" t="s">
        <v>39</v>
      </c>
      <c r="B12" s="106" t="s">
        <v>119</v>
      </c>
      <c r="C12" s="101"/>
      <c r="D12" s="101"/>
      <c r="E12" s="101"/>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row>
    <row r="13" spans="1:43" s="108" customFormat="1" ht="55.5" customHeight="1">
      <c r="A13" s="109">
        <v>1</v>
      </c>
      <c r="B13" s="106" t="s">
        <v>138</v>
      </c>
      <c r="C13" s="101"/>
      <c r="D13" s="101"/>
      <c r="E13" s="101"/>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row>
    <row r="14" spans="1:43" s="108" customFormat="1" ht="25.5" customHeight="1">
      <c r="A14" s="110" t="s">
        <v>47</v>
      </c>
      <c r="B14" s="111" t="s">
        <v>47</v>
      </c>
      <c r="C14" s="101"/>
      <c r="D14" s="101"/>
      <c r="E14" s="101"/>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row>
    <row r="15" spans="1:43" s="108" customFormat="1" ht="52.15" customHeight="1">
      <c r="A15" s="109" t="s">
        <v>46</v>
      </c>
      <c r="B15" s="106" t="s">
        <v>139</v>
      </c>
      <c r="C15" s="101"/>
      <c r="D15" s="101"/>
      <c r="E15" s="101"/>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row>
    <row r="16" spans="1:43" s="108" customFormat="1" ht="25.5" customHeight="1">
      <c r="A16" s="110" t="s">
        <v>40</v>
      </c>
      <c r="B16" s="112" t="s">
        <v>45</v>
      </c>
      <c r="C16" s="101"/>
      <c r="D16" s="101"/>
      <c r="E16" s="101"/>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row>
    <row r="17" spans="1:37" s="108" customFormat="1" ht="25.5" customHeight="1">
      <c r="A17" s="110" t="s">
        <v>47</v>
      </c>
      <c r="B17" s="111" t="s">
        <v>48</v>
      </c>
      <c r="C17" s="101"/>
      <c r="D17" s="101"/>
      <c r="E17" s="101"/>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37" s="108" customFormat="1" ht="43.5" customHeight="1">
      <c r="A18" s="109" t="s">
        <v>86</v>
      </c>
      <c r="B18" s="106" t="s">
        <v>140</v>
      </c>
      <c r="C18" s="101"/>
      <c r="D18" s="101"/>
      <c r="E18" s="101"/>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row>
    <row r="19" spans="1:37" s="108" customFormat="1" ht="25.5" customHeight="1">
      <c r="A19" s="110" t="s">
        <v>40</v>
      </c>
      <c r="B19" s="112" t="s">
        <v>45</v>
      </c>
      <c r="C19" s="101"/>
      <c r="D19" s="101"/>
      <c r="E19" s="101"/>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row>
    <row r="20" spans="1:37" s="108" customFormat="1" ht="25.5" customHeight="1">
      <c r="A20" s="110" t="s">
        <v>47</v>
      </c>
      <c r="B20" s="111" t="s">
        <v>48</v>
      </c>
      <c r="C20" s="101"/>
      <c r="D20" s="101"/>
      <c r="E20" s="101"/>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row>
    <row r="21" spans="1:37" s="108" customFormat="1" ht="40.5" customHeight="1">
      <c r="A21" s="109" t="s">
        <v>88</v>
      </c>
      <c r="B21" s="106" t="s">
        <v>141</v>
      </c>
      <c r="C21" s="101"/>
      <c r="D21" s="101"/>
      <c r="E21" s="101"/>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row>
    <row r="22" spans="1:37" s="108" customFormat="1" ht="28.5" customHeight="1">
      <c r="A22" s="110" t="s">
        <v>40</v>
      </c>
      <c r="B22" s="112" t="s">
        <v>45</v>
      </c>
      <c r="C22" s="101"/>
      <c r="D22" s="101"/>
      <c r="E22" s="101"/>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row>
    <row r="23" spans="1:37" s="108" customFormat="1" ht="25.5" customHeight="1">
      <c r="A23" s="110" t="s">
        <v>47</v>
      </c>
      <c r="B23" s="111" t="s">
        <v>48</v>
      </c>
      <c r="C23" s="101"/>
      <c r="D23" s="101"/>
      <c r="E23" s="101"/>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row>
    <row r="24" spans="1:37" s="108" customFormat="1" ht="81" customHeight="1">
      <c r="A24" s="109" t="s">
        <v>142</v>
      </c>
      <c r="B24" s="106" t="s">
        <v>143</v>
      </c>
      <c r="C24" s="101"/>
      <c r="D24" s="101"/>
      <c r="E24" s="101"/>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row>
    <row r="25" spans="1:37" s="108" customFormat="1" ht="28.5" customHeight="1">
      <c r="A25" s="110" t="s">
        <v>40</v>
      </c>
      <c r="B25" s="112" t="s">
        <v>45</v>
      </c>
      <c r="C25" s="101"/>
      <c r="D25" s="101"/>
      <c r="E25" s="101"/>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row>
    <row r="26" spans="1:37" s="108" customFormat="1" ht="25.5" customHeight="1">
      <c r="A26" s="110" t="s">
        <v>47</v>
      </c>
      <c r="B26" s="111" t="s">
        <v>48</v>
      </c>
      <c r="C26" s="101"/>
      <c r="D26" s="101"/>
      <c r="E26" s="101"/>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27" spans="1:37" s="108" customFormat="1" ht="39.75" customHeight="1">
      <c r="A27" s="105" t="s">
        <v>57</v>
      </c>
      <c r="B27" s="106" t="s">
        <v>119</v>
      </c>
      <c r="C27" s="101"/>
      <c r="D27" s="101"/>
      <c r="E27" s="101"/>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row>
    <row r="28" spans="1:37" ht="25.5" customHeight="1">
      <c r="A28" s="100"/>
      <c r="B28" s="106" t="s">
        <v>90</v>
      </c>
      <c r="C28" s="102"/>
      <c r="D28" s="102"/>
      <c r="E28" s="102"/>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ht="25.5" customHeight="1">
      <c r="A29" s="100"/>
      <c r="B29" s="106" t="s">
        <v>144</v>
      </c>
      <c r="C29" s="102"/>
      <c r="D29" s="102"/>
      <c r="E29" s="102"/>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s="117" customFormat="1" ht="36" hidden="1" customHeight="1">
      <c r="A30" s="113" t="s">
        <v>145</v>
      </c>
      <c r="B30" s="114" t="s">
        <v>146</v>
      </c>
      <c r="C30" s="115"/>
      <c r="D30" s="115"/>
      <c r="E30" s="115"/>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row>
    <row r="31" spans="1:37" s="121" customFormat="1" ht="36" hidden="1" customHeight="1">
      <c r="A31" s="118"/>
      <c r="B31" s="114" t="s">
        <v>90</v>
      </c>
      <c r="C31" s="119"/>
      <c r="D31" s="119"/>
      <c r="E31" s="119"/>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row>
    <row r="32" spans="1:37" s="121" customFormat="1" ht="78" hidden="1" customHeight="1">
      <c r="A32" s="113" t="s">
        <v>147</v>
      </c>
      <c r="B32" s="114" t="s">
        <v>148</v>
      </c>
      <c r="C32" s="119"/>
      <c r="D32" s="119"/>
      <c r="E32" s="119"/>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1:49" s="121" customFormat="1" ht="36" hidden="1" customHeight="1">
      <c r="A33" s="118"/>
      <c r="B33" s="114" t="s">
        <v>90</v>
      </c>
      <c r="C33" s="119"/>
      <c r="D33" s="119"/>
      <c r="E33" s="119"/>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49" ht="51" hidden="1" customHeight="1">
      <c r="A34" s="105" t="s">
        <v>147</v>
      </c>
      <c r="B34" s="106" t="s">
        <v>149</v>
      </c>
      <c r="C34" s="102"/>
      <c r="D34" s="102"/>
      <c r="E34" s="102"/>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row>
    <row r="35" spans="1:49" ht="29.25" hidden="1" customHeight="1">
      <c r="A35" s="100"/>
      <c r="B35" s="106" t="s">
        <v>90</v>
      </c>
      <c r="C35" s="102"/>
      <c r="D35" s="102"/>
      <c r="E35" s="102"/>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22"/>
    </row>
    <row r="36" spans="1:49" ht="8.25" customHeight="1">
      <c r="A36" s="100"/>
      <c r="B36" s="112"/>
      <c r="C36" s="102"/>
      <c r="D36" s="102"/>
      <c r="E36" s="102"/>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22"/>
    </row>
    <row r="37" spans="1:49" ht="11.25" customHeight="1">
      <c r="A37" s="123"/>
      <c r="B37" s="124"/>
      <c r="C37" s="125"/>
      <c r="D37" s="125"/>
      <c r="E37" s="125"/>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row>
    <row r="38" spans="1:49" ht="19.899999999999999" customHeight="1">
      <c r="A38" s="123"/>
      <c r="B38" s="80" t="s">
        <v>19</v>
      </c>
      <c r="C38" s="80"/>
      <c r="D38" s="80"/>
      <c r="E38" s="80"/>
      <c r="F38" s="80"/>
      <c r="G38" s="80"/>
      <c r="H38" s="80"/>
      <c r="I38" s="80"/>
      <c r="J38" s="80"/>
      <c r="K38" s="80"/>
      <c r="L38" s="80"/>
      <c r="M38" s="80"/>
      <c r="N38" s="80"/>
      <c r="O38" s="80"/>
      <c r="P38" s="80"/>
      <c r="Q38" s="80"/>
      <c r="R38" s="126"/>
      <c r="S38" s="126"/>
      <c r="T38" s="126"/>
      <c r="U38" s="126"/>
      <c r="V38" s="126"/>
      <c r="W38" s="126"/>
      <c r="X38" s="126"/>
      <c r="Y38" s="126"/>
      <c r="Z38" s="126"/>
      <c r="AA38" s="126"/>
      <c r="AB38" s="126"/>
      <c r="AC38" s="126"/>
      <c r="AD38" s="126"/>
      <c r="AE38" s="126"/>
      <c r="AF38" s="126"/>
      <c r="AG38" s="126"/>
      <c r="AH38" s="126"/>
      <c r="AI38" s="126"/>
      <c r="AJ38" s="126"/>
    </row>
    <row r="39" spans="1:49" ht="19.899999999999999" customHeight="1">
      <c r="A39" s="123"/>
      <c r="B39" s="527" t="s">
        <v>20</v>
      </c>
      <c r="C39" s="527"/>
      <c r="D39" s="527"/>
      <c r="E39" s="527"/>
      <c r="F39" s="527"/>
      <c r="G39" s="527"/>
      <c r="H39" s="527"/>
      <c r="I39" s="527"/>
      <c r="J39" s="527"/>
      <c r="K39" s="527"/>
      <c r="L39" s="527"/>
      <c r="M39" s="527"/>
      <c r="N39" s="527"/>
      <c r="O39" s="527"/>
      <c r="P39" s="527"/>
      <c r="Q39" s="527"/>
      <c r="R39" s="126"/>
      <c r="S39" s="126"/>
      <c r="T39" s="126"/>
      <c r="U39" s="126"/>
      <c r="V39" s="126"/>
      <c r="W39" s="126"/>
      <c r="X39" s="126"/>
      <c r="Y39" s="126"/>
      <c r="Z39" s="126"/>
      <c r="AA39" s="126"/>
      <c r="AB39" s="126"/>
      <c r="AC39" s="126"/>
      <c r="AD39" s="126"/>
      <c r="AE39" s="126"/>
      <c r="AF39" s="126"/>
      <c r="AG39" s="126"/>
      <c r="AH39" s="126"/>
      <c r="AI39" s="126"/>
      <c r="AJ39" s="126"/>
    </row>
    <row r="40" spans="1:49" ht="19.899999999999999" customHeight="1">
      <c r="A40" s="123"/>
      <c r="B40" s="124"/>
      <c r="C40" s="125"/>
      <c r="D40" s="125"/>
      <c r="E40" s="125"/>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row>
    <row r="41" spans="1:49" s="82" customFormat="1" ht="19.899999999999999" customHeight="1">
      <c r="A41" s="123"/>
      <c r="B41" s="124"/>
      <c r="C41" s="125"/>
      <c r="D41" s="125"/>
      <c r="E41" s="125"/>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L41" s="83"/>
      <c r="AM41" s="83"/>
      <c r="AN41" s="83"/>
      <c r="AO41" s="83"/>
      <c r="AP41" s="83"/>
      <c r="AQ41" s="83"/>
      <c r="AR41" s="83"/>
      <c r="AS41" s="83"/>
      <c r="AT41" s="83"/>
      <c r="AU41" s="83"/>
      <c r="AV41" s="83"/>
      <c r="AW41" s="83"/>
    </row>
    <row r="42" spans="1:49" s="82" customFormat="1" ht="19.899999999999999" customHeight="1">
      <c r="A42" s="123"/>
      <c r="B42" s="124"/>
      <c r="C42" s="125"/>
      <c r="D42" s="125"/>
      <c r="E42" s="125"/>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L42" s="83"/>
      <c r="AM42" s="83"/>
      <c r="AN42" s="83"/>
      <c r="AO42" s="83"/>
      <c r="AP42" s="83"/>
      <c r="AQ42" s="83"/>
      <c r="AR42" s="83"/>
      <c r="AS42" s="83"/>
      <c r="AT42" s="83"/>
      <c r="AU42" s="83"/>
      <c r="AV42" s="83"/>
      <c r="AW42" s="83"/>
    </row>
    <row r="43" spans="1:49" s="82" customFormat="1" ht="19.899999999999999" customHeight="1">
      <c r="A43" s="123"/>
      <c r="B43" s="124"/>
      <c r="C43" s="125"/>
      <c r="D43" s="125"/>
      <c r="E43" s="125"/>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L43" s="83"/>
      <c r="AM43" s="83"/>
      <c r="AN43" s="83"/>
      <c r="AO43" s="83"/>
      <c r="AP43" s="83"/>
      <c r="AQ43" s="83"/>
      <c r="AR43" s="83"/>
      <c r="AS43" s="83"/>
      <c r="AT43" s="83"/>
      <c r="AU43" s="83"/>
      <c r="AV43" s="83"/>
      <c r="AW43" s="83"/>
    </row>
    <row r="44" spans="1:49" s="82" customFormat="1" ht="19.899999999999999" customHeight="1">
      <c r="A44" s="123"/>
      <c r="B44" s="124"/>
      <c r="C44" s="125"/>
      <c r="D44" s="125"/>
      <c r="E44" s="125"/>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L44" s="83"/>
      <c r="AM44" s="83"/>
      <c r="AN44" s="83"/>
      <c r="AO44" s="83"/>
      <c r="AP44" s="83"/>
      <c r="AQ44" s="83"/>
      <c r="AR44" s="83"/>
      <c r="AS44" s="83"/>
      <c r="AT44" s="83"/>
      <c r="AU44" s="83"/>
      <c r="AV44" s="83"/>
      <c r="AW44" s="83"/>
    </row>
    <row r="45" spans="1:49" s="82" customFormat="1" ht="19.899999999999999" customHeight="1">
      <c r="A45" s="123"/>
      <c r="B45" s="124"/>
      <c r="C45" s="125"/>
      <c r="D45" s="125"/>
      <c r="E45" s="125"/>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L45" s="83"/>
      <c r="AM45" s="83"/>
      <c r="AN45" s="83"/>
      <c r="AO45" s="83"/>
      <c r="AP45" s="83"/>
      <c r="AQ45" s="83"/>
      <c r="AR45" s="83"/>
      <c r="AS45" s="83"/>
      <c r="AT45" s="83"/>
      <c r="AU45" s="83"/>
      <c r="AV45" s="83"/>
      <c r="AW45" s="83"/>
    </row>
    <row r="46" spans="1:49" s="82" customFormat="1" ht="19.899999999999999" customHeight="1">
      <c r="A46" s="123"/>
      <c r="B46" s="124"/>
      <c r="C46" s="125"/>
      <c r="D46" s="125"/>
      <c r="E46" s="125"/>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L46" s="83"/>
      <c r="AM46" s="83"/>
      <c r="AN46" s="83"/>
      <c r="AO46" s="83"/>
      <c r="AP46" s="83"/>
      <c r="AQ46" s="83"/>
      <c r="AR46" s="83"/>
      <c r="AS46" s="83"/>
      <c r="AT46" s="83"/>
      <c r="AU46" s="83"/>
      <c r="AV46" s="83"/>
      <c r="AW46" s="83"/>
    </row>
    <row r="47" spans="1:49" s="82" customFormat="1" ht="19.899999999999999" customHeight="1">
      <c r="A47" s="123"/>
      <c r="B47" s="124"/>
      <c r="C47" s="125"/>
      <c r="D47" s="125"/>
      <c r="E47" s="125"/>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L47" s="83"/>
      <c r="AM47" s="83"/>
      <c r="AN47" s="83"/>
      <c r="AO47" s="83"/>
      <c r="AP47" s="83"/>
      <c r="AQ47" s="83"/>
      <c r="AR47" s="83"/>
      <c r="AS47" s="83"/>
      <c r="AT47" s="83"/>
      <c r="AU47" s="83"/>
      <c r="AV47" s="83"/>
      <c r="AW47" s="83"/>
    </row>
    <row r="48" spans="1:49" s="82" customFormat="1" ht="19.899999999999999" customHeight="1">
      <c r="A48" s="123"/>
      <c r="B48" s="124"/>
      <c r="C48" s="125"/>
      <c r="D48" s="125"/>
      <c r="E48" s="125"/>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L48" s="83"/>
      <c r="AM48" s="83"/>
      <c r="AN48" s="83"/>
      <c r="AO48" s="83"/>
      <c r="AP48" s="83"/>
      <c r="AQ48" s="83"/>
      <c r="AR48" s="83"/>
      <c r="AS48" s="83"/>
      <c r="AT48" s="83"/>
      <c r="AU48" s="83"/>
      <c r="AV48" s="83"/>
      <c r="AW48" s="83"/>
    </row>
    <row r="49" spans="1:49" s="82" customFormat="1" ht="19.899999999999999" customHeight="1">
      <c r="A49" s="123"/>
      <c r="B49" s="124"/>
      <c r="C49" s="125"/>
      <c r="D49" s="125"/>
      <c r="E49" s="125"/>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L49" s="83"/>
      <c r="AM49" s="83"/>
      <c r="AN49" s="83"/>
      <c r="AO49" s="83"/>
      <c r="AP49" s="83"/>
      <c r="AQ49" s="83"/>
      <c r="AR49" s="83"/>
      <c r="AS49" s="83"/>
      <c r="AT49" s="83"/>
      <c r="AU49" s="83"/>
      <c r="AV49" s="83"/>
      <c r="AW49" s="83"/>
    </row>
    <row r="50" spans="1:49" s="82" customFormat="1" ht="15.75">
      <c r="A50" s="123"/>
      <c r="B50" s="124"/>
      <c r="C50" s="125"/>
      <c r="D50" s="125"/>
      <c r="E50" s="125"/>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L50" s="83"/>
      <c r="AM50" s="83"/>
      <c r="AN50" s="83"/>
      <c r="AO50" s="83"/>
      <c r="AP50" s="83"/>
      <c r="AQ50" s="83"/>
      <c r="AR50" s="83"/>
      <c r="AS50" s="83"/>
      <c r="AT50" s="83"/>
      <c r="AU50" s="83"/>
      <c r="AV50" s="83"/>
      <c r="AW50" s="83"/>
    </row>
    <row r="51" spans="1:49" s="82" customFormat="1" ht="15.75">
      <c r="A51" s="123"/>
      <c r="B51" s="124"/>
      <c r="C51" s="125"/>
      <c r="D51" s="125"/>
      <c r="E51" s="125"/>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L51" s="83"/>
      <c r="AM51" s="83"/>
      <c r="AN51" s="83"/>
      <c r="AO51" s="83"/>
      <c r="AP51" s="83"/>
      <c r="AQ51" s="83"/>
      <c r="AR51" s="83"/>
      <c r="AS51" s="83"/>
      <c r="AT51" s="83"/>
      <c r="AU51" s="83"/>
      <c r="AV51" s="83"/>
      <c r="AW51" s="83"/>
    </row>
    <row r="52" spans="1:49" s="82" customFormat="1" ht="15.75">
      <c r="A52" s="123"/>
      <c r="B52" s="124"/>
      <c r="C52" s="125"/>
      <c r="D52" s="125"/>
      <c r="E52" s="125"/>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L52" s="83"/>
      <c r="AM52" s="83"/>
      <c r="AN52" s="83"/>
      <c r="AO52" s="83"/>
      <c r="AP52" s="83"/>
      <c r="AQ52" s="83"/>
      <c r="AR52" s="83"/>
      <c r="AS52" s="83"/>
      <c r="AT52" s="83"/>
      <c r="AU52" s="83"/>
      <c r="AV52" s="83"/>
      <c r="AW52" s="83"/>
    </row>
    <row r="53" spans="1:49" s="82" customFormat="1" ht="15.75">
      <c r="A53" s="123"/>
      <c r="B53" s="124"/>
      <c r="C53" s="125"/>
      <c r="D53" s="125"/>
      <c r="E53" s="125"/>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L53" s="83"/>
      <c r="AM53" s="83"/>
      <c r="AN53" s="83"/>
      <c r="AO53" s="83"/>
      <c r="AP53" s="83"/>
      <c r="AQ53" s="83"/>
      <c r="AR53" s="83"/>
      <c r="AS53" s="83"/>
      <c r="AT53" s="83"/>
      <c r="AU53" s="83"/>
      <c r="AV53" s="83"/>
      <c r="AW53" s="83"/>
    </row>
    <row r="54" spans="1:49" s="82" customFormat="1" ht="15.75">
      <c r="A54" s="123"/>
      <c r="B54" s="124"/>
      <c r="C54" s="125"/>
      <c r="D54" s="125"/>
      <c r="E54" s="125"/>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L54" s="83"/>
      <c r="AM54" s="83"/>
      <c r="AN54" s="83"/>
      <c r="AO54" s="83"/>
      <c r="AP54" s="83"/>
      <c r="AQ54" s="83"/>
      <c r="AR54" s="83"/>
      <c r="AS54" s="83"/>
      <c r="AT54" s="83"/>
      <c r="AU54" s="83"/>
      <c r="AV54" s="83"/>
      <c r="AW54" s="83"/>
    </row>
    <row r="55" spans="1:49" s="82" customFormat="1" ht="15.75">
      <c r="A55" s="123"/>
      <c r="B55" s="124"/>
      <c r="C55" s="125"/>
      <c r="D55" s="125"/>
      <c r="E55" s="125"/>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L55" s="83"/>
      <c r="AM55" s="83"/>
      <c r="AN55" s="83"/>
      <c r="AO55" s="83"/>
      <c r="AP55" s="83"/>
      <c r="AQ55" s="83"/>
      <c r="AR55" s="83"/>
      <c r="AS55" s="83"/>
      <c r="AT55" s="83"/>
      <c r="AU55" s="83"/>
      <c r="AV55" s="83"/>
      <c r="AW55" s="83"/>
    </row>
    <row r="56" spans="1:49" s="82" customFormat="1" ht="15.75">
      <c r="A56" s="123"/>
      <c r="B56" s="124"/>
      <c r="C56" s="125"/>
      <c r="D56" s="125"/>
      <c r="E56" s="125"/>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L56" s="83"/>
      <c r="AM56" s="83"/>
      <c r="AN56" s="83"/>
      <c r="AO56" s="83"/>
      <c r="AP56" s="83"/>
      <c r="AQ56" s="83"/>
      <c r="AR56" s="83"/>
      <c r="AS56" s="83"/>
      <c r="AT56" s="83"/>
      <c r="AU56" s="83"/>
      <c r="AV56" s="83"/>
      <c r="AW56" s="83"/>
    </row>
    <row r="57" spans="1:49" s="82" customFormat="1" ht="15.75">
      <c r="A57" s="123"/>
      <c r="B57" s="124"/>
      <c r="C57" s="125"/>
      <c r="D57" s="125"/>
      <c r="E57" s="125"/>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L57" s="83"/>
      <c r="AM57" s="83"/>
      <c r="AN57" s="83"/>
      <c r="AO57" s="83"/>
      <c r="AP57" s="83"/>
      <c r="AQ57" s="83"/>
      <c r="AR57" s="83"/>
      <c r="AS57" s="83"/>
      <c r="AT57" s="83"/>
      <c r="AU57" s="83"/>
      <c r="AV57" s="83"/>
      <c r="AW57" s="83"/>
    </row>
    <row r="58" spans="1:49" s="82" customFormat="1" ht="15.75">
      <c r="A58" s="123"/>
      <c r="B58" s="124"/>
      <c r="C58" s="125"/>
      <c r="D58" s="125"/>
      <c r="E58" s="125"/>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L58" s="83"/>
      <c r="AM58" s="83"/>
      <c r="AN58" s="83"/>
      <c r="AO58" s="83"/>
      <c r="AP58" s="83"/>
      <c r="AQ58" s="83"/>
      <c r="AR58" s="83"/>
      <c r="AS58" s="83"/>
      <c r="AT58" s="83"/>
      <c r="AU58" s="83"/>
      <c r="AV58" s="83"/>
      <c r="AW58" s="83"/>
    </row>
    <row r="59" spans="1:49" s="82" customFormat="1" ht="15.75">
      <c r="A59" s="123"/>
      <c r="B59" s="124"/>
      <c r="C59" s="125"/>
      <c r="D59" s="125"/>
      <c r="E59" s="125"/>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L59" s="83"/>
      <c r="AM59" s="83"/>
      <c r="AN59" s="83"/>
      <c r="AO59" s="83"/>
      <c r="AP59" s="83"/>
      <c r="AQ59" s="83"/>
      <c r="AR59" s="83"/>
      <c r="AS59" s="83"/>
      <c r="AT59" s="83"/>
      <c r="AU59" s="83"/>
      <c r="AV59" s="83"/>
      <c r="AW59" s="83"/>
    </row>
    <row r="60" spans="1:49" s="82" customFormat="1" ht="15.75">
      <c r="A60" s="123"/>
      <c r="B60" s="124"/>
      <c r="C60" s="125"/>
      <c r="D60" s="125"/>
      <c r="E60" s="125"/>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L60" s="83"/>
      <c r="AM60" s="83"/>
      <c r="AN60" s="83"/>
      <c r="AO60" s="83"/>
      <c r="AP60" s="83"/>
      <c r="AQ60" s="83"/>
      <c r="AR60" s="83"/>
      <c r="AS60" s="83"/>
      <c r="AT60" s="83"/>
      <c r="AU60" s="83"/>
      <c r="AV60" s="83"/>
      <c r="AW60" s="83"/>
    </row>
    <row r="61" spans="1:49" s="82" customFormat="1" ht="15.75">
      <c r="A61" s="123"/>
      <c r="B61" s="124"/>
      <c r="C61" s="125"/>
      <c r="D61" s="125"/>
      <c r="E61" s="125"/>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L61" s="83"/>
      <c r="AM61" s="83"/>
      <c r="AN61" s="83"/>
      <c r="AO61" s="83"/>
      <c r="AP61" s="83"/>
      <c r="AQ61" s="83"/>
      <c r="AR61" s="83"/>
      <c r="AS61" s="83"/>
      <c r="AT61" s="83"/>
      <c r="AU61" s="83"/>
      <c r="AV61" s="83"/>
      <c r="AW61" s="83"/>
    </row>
    <row r="62" spans="1:49" s="82" customFormat="1" ht="15.75">
      <c r="A62" s="123"/>
      <c r="B62" s="124"/>
      <c r="C62" s="125"/>
      <c r="D62" s="125"/>
      <c r="E62" s="125"/>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L62" s="83"/>
      <c r="AM62" s="83"/>
      <c r="AN62" s="83"/>
      <c r="AO62" s="83"/>
      <c r="AP62" s="83"/>
      <c r="AQ62" s="83"/>
      <c r="AR62" s="83"/>
      <c r="AS62" s="83"/>
      <c r="AT62" s="83"/>
      <c r="AU62" s="83"/>
      <c r="AV62" s="83"/>
      <c r="AW62" s="83"/>
    </row>
    <row r="63" spans="1:49" s="82" customFormat="1" ht="15.75">
      <c r="A63" s="123"/>
      <c r="B63" s="124"/>
      <c r="C63" s="125"/>
      <c r="D63" s="125"/>
      <c r="E63" s="125"/>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L63" s="83"/>
      <c r="AM63" s="83"/>
      <c r="AN63" s="83"/>
      <c r="AO63" s="83"/>
      <c r="AP63" s="83"/>
      <c r="AQ63" s="83"/>
      <c r="AR63" s="83"/>
      <c r="AS63" s="83"/>
      <c r="AT63" s="83"/>
      <c r="AU63" s="83"/>
      <c r="AV63" s="83"/>
      <c r="AW63" s="83"/>
    </row>
    <row r="64" spans="1:49" s="82" customFormat="1" ht="15.75">
      <c r="A64" s="123"/>
      <c r="B64" s="124"/>
      <c r="C64" s="125"/>
      <c r="D64" s="125"/>
      <c r="E64" s="125"/>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L64" s="83"/>
      <c r="AM64" s="83"/>
      <c r="AN64" s="83"/>
      <c r="AO64" s="83"/>
      <c r="AP64" s="83"/>
      <c r="AQ64" s="83"/>
      <c r="AR64" s="83"/>
      <c r="AS64" s="83"/>
      <c r="AT64" s="83"/>
      <c r="AU64" s="83"/>
      <c r="AV64" s="83"/>
      <c r="AW64" s="83"/>
    </row>
    <row r="65" spans="1:49" s="82" customFormat="1" ht="15.75">
      <c r="A65" s="123"/>
      <c r="B65" s="124"/>
      <c r="C65" s="125"/>
      <c r="D65" s="125"/>
      <c r="E65" s="125"/>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L65" s="83"/>
      <c r="AM65" s="83"/>
      <c r="AN65" s="83"/>
      <c r="AO65" s="83"/>
      <c r="AP65" s="83"/>
      <c r="AQ65" s="83"/>
      <c r="AR65" s="83"/>
      <c r="AS65" s="83"/>
      <c r="AT65" s="83"/>
      <c r="AU65" s="83"/>
      <c r="AV65" s="83"/>
      <c r="AW65" s="83"/>
    </row>
    <row r="66" spans="1:49" s="82" customFormat="1" ht="15.75">
      <c r="A66" s="123"/>
      <c r="B66" s="124"/>
      <c r="C66" s="125"/>
      <c r="D66" s="125"/>
      <c r="E66" s="125"/>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L66" s="83"/>
      <c r="AM66" s="83"/>
      <c r="AN66" s="83"/>
      <c r="AO66" s="83"/>
      <c r="AP66" s="83"/>
      <c r="AQ66" s="83"/>
      <c r="AR66" s="83"/>
      <c r="AS66" s="83"/>
      <c r="AT66" s="83"/>
      <c r="AU66" s="83"/>
      <c r="AV66" s="83"/>
      <c r="AW66" s="83"/>
    </row>
    <row r="67" spans="1:49" s="82" customFormat="1" ht="15.75">
      <c r="A67" s="123"/>
      <c r="B67" s="124"/>
      <c r="C67" s="125"/>
      <c r="D67" s="125"/>
      <c r="E67" s="125"/>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L67" s="83"/>
      <c r="AM67" s="83"/>
      <c r="AN67" s="83"/>
      <c r="AO67" s="83"/>
      <c r="AP67" s="83"/>
      <c r="AQ67" s="83"/>
      <c r="AR67" s="83"/>
      <c r="AS67" s="83"/>
      <c r="AT67" s="83"/>
      <c r="AU67" s="83"/>
      <c r="AV67" s="83"/>
      <c r="AW67" s="83"/>
    </row>
    <row r="68" spans="1:49" s="82" customFormat="1" ht="15.75">
      <c r="A68" s="123"/>
      <c r="B68" s="124"/>
      <c r="C68" s="125"/>
      <c r="D68" s="125"/>
      <c r="E68" s="125"/>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L68" s="83"/>
      <c r="AM68" s="83"/>
      <c r="AN68" s="83"/>
      <c r="AO68" s="83"/>
      <c r="AP68" s="83"/>
      <c r="AQ68" s="83"/>
      <c r="AR68" s="83"/>
      <c r="AS68" s="83"/>
      <c r="AT68" s="83"/>
      <c r="AU68" s="83"/>
      <c r="AV68" s="83"/>
      <c r="AW68" s="83"/>
    </row>
    <row r="69" spans="1:49" s="82" customFormat="1" ht="15.75">
      <c r="A69" s="123"/>
      <c r="B69" s="124"/>
      <c r="C69" s="125"/>
      <c r="D69" s="125"/>
      <c r="E69" s="125"/>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L69" s="83"/>
      <c r="AM69" s="83"/>
      <c r="AN69" s="83"/>
      <c r="AO69" s="83"/>
      <c r="AP69" s="83"/>
      <c r="AQ69" s="83"/>
      <c r="AR69" s="83"/>
      <c r="AS69" s="83"/>
      <c r="AT69" s="83"/>
      <c r="AU69" s="83"/>
      <c r="AV69" s="83"/>
      <c r="AW69" s="83"/>
    </row>
    <row r="70" spans="1:49" s="82" customFormat="1" ht="15.75">
      <c r="A70" s="123"/>
      <c r="B70" s="124"/>
      <c r="C70" s="125"/>
      <c r="D70" s="125"/>
      <c r="E70" s="125"/>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L70" s="83"/>
      <c r="AM70" s="83"/>
      <c r="AN70" s="83"/>
      <c r="AO70" s="83"/>
      <c r="AP70" s="83"/>
      <c r="AQ70" s="83"/>
      <c r="AR70" s="83"/>
      <c r="AS70" s="83"/>
      <c r="AT70" s="83"/>
      <c r="AU70" s="83"/>
      <c r="AV70" s="83"/>
      <c r="AW70" s="83"/>
    </row>
    <row r="71" spans="1:49" s="82" customFormat="1" ht="15.75">
      <c r="A71" s="123"/>
      <c r="B71" s="124"/>
      <c r="C71" s="125"/>
      <c r="D71" s="125"/>
      <c r="E71" s="125"/>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L71" s="83"/>
      <c r="AM71" s="83"/>
      <c r="AN71" s="83"/>
      <c r="AO71" s="83"/>
      <c r="AP71" s="83"/>
      <c r="AQ71" s="83"/>
      <c r="AR71" s="83"/>
      <c r="AS71" s="83"/>
      <c r="AT71" s="83"/>
      <c r="AU71" s="83"/>
      <c r="AV71" s="83"/>
      <c r="AW71" s="83"/>
    </row>
    <row r="72" spans="1:49" s="82" customFormat="1" ht="15.75">
      <c r="A72" s="123"/>
      <c r="B72" s="124"/>
      <c r="C72" s="125"/>
      <c r="D72" s="125"/>
      <c r="E72" s="125"/>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L72" s="83"/>
      <c r="AM72" s="83"/>
      <c r="AN72" s="83"/>
      <c r="AO72" s="83"/>
      <c r="AP72" s="83"/>
      <c r="AQ72" s="83"/>
      <c r="AR72" s="83"/>
      <c r="AS72" s="83"/>
      <c r="AT72" s="83"/>
      <c r="AU72" s="83"/>
      <c r="AV72" s="83"/>
      <c r="AW72" s="83"/>
    </row>
    <row r="73" spans="1:49" s="82" customFormat="1" ht="15.75">
      <c r="A73" s="123"/>
      <c r="B73" s="124"/>
      <c r="C73" s="125"/>
      <c r="D73" s="125"/>
      <c r="E73" s="125"/>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L73" s="83"/>
      <c r="AM73" s="83"/>
      <c r="AN73" s="83"/>
      <c r="AO73" s="83"/>
      <c r="AP73" s="83"/>
      <c r="AQ73" s="83"/>
      <c r="AR73" s="83"/>
      <c r="AS73" s="83"/>
      <c r="AT73" s="83"/>
      <c r="AU73" s="83"/>
      <c r="AV73" s="83"/>
      <c r="AW73" s="83"/>
    </row>
    <row r="74" spans="1:49" s="82" customFormat="1" ht="15.75">
      <c r="A74" s="123"/>
      <c r="B74" s="124"/>
      <c r="C74" s="125"/>
      <c r="D74" s="125"/>
      <c r="E74" s="125"/>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L74" s="83"/>
      <c r="AM74" s="83"/>
      <c r="AN74" s="83"/>
      <c r="AO74" s="83"/>
      <c r="AP74" s="83"/>
      <c r="AQ74" s="83"/>
      <c r="AR74" s="83"/>
      <c r="AS74" s="83"/>
      <c r="AT74" s="83"/>
      <c r="AU74" s="83"/>
      <c r="AV74" s="83"/>
      <c r="AW74" s="83"/>
    </row>
    <row r="75" spans="1:49" s="82" customFormat="1" ht="15.75">
      <c r="A75" s="123"/>
      <c r="B75" s="124"/>
      <c r="C75" s="125"/>
      <c r="D75" s="125"/>
      <c r="E75" s="125"/>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L75" s="83"/>
      <c r="AM75" s="83"/>
      <c r="AN75" s="83"/>
      <c r="AO75" s="83"/>
      <c r="AP75" s="83"/>
      <c r="AQ75" s="83"/>
      <c r="AR75" s="83"/>
      <c r="AS75" s="83"/>
      <c r="AT75" s="83"/>
      <c r="AU75" s="83"/>
      <c r="AV75" s="83"/>
      <c r="AW75" s="83"/>
    </row>
    <row r="76" spans="1:49" s="82" customFormat="1" ht="15.75">
      <c r="A76" s="123"/>
      <c r="B76" s="124"/>
      <c r="C76" s="125"/>
      <c r="D76" s="125"/>
      <c r="E76" s="125"/>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L76" s="83"/>
      <c r="AM76" s="83"/>
      <c r="AN76" s="83"/>
      <c r="AO76" s="83"/>
      <c r="AP76" s="83"/>
      <c r="AQ76" s="83"/>
      <c r="AR76" s="83"/>
      <c r="AS76" s="83"/>
      <c r="AT76" s="83"/>
      <c r="AU76" s="83"/>
      <c r="AV76" s="83"/>
      <c r="AW76" s="83"/>
    </row>
    <row r="77" spans="1:49" s="82" customFormat="1" ht="15.75">
      <c r="A77" s="123"/>
      <c r="B77" s="124"/>
      <c r="C77" s="125"/>
      <c r="D77" s="125"/>
      <c r="E77" s="125"/>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L77" s="83"/>
      <c r="AM77" s="83"/>
      <c r="AN77" s="83"/>
      <c r="AO77" s="83"/>
      <c r="AP77" s="83"/>
      <c r="AQ77" s="83"/>
      <c r="AR77" s="83"/>
      <c r="AS77" s="83"/>
      <c r="AT77" s="83"/>
      <c r="AU77" s="83"/>
      <c r="AV77" s="83"/>
      <c r="AW77" s="83"/>
    </row>
    <row r="78" spans="1:49" s="82" customFormat="1" ht="15.75">
      <c r="A78" s="123"/>
      <c r="B78" s="124"/>
      <c r="C78" s="125"/>
      <c r="D78" s="125"/>
      <c r="E78" s="125"/>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L78" s="83"/>
      <c r="AM78" s="83"/>
      <c r="AN78" s="83"/>
      <c r="AO78" s="83"/>
      <c r="AP78" s="83"/>
      <c r="AQ78" s="83"/>
      <c r="AR78" s="83"/>
      <c r="AS78" s="83"/>
      <c r="AT78" s="83"/>
      <c r="AU78" s="83"/>
      <c r="AV78" s="83"/>
      <c r="AW78" s="83"/>
    </row>
    <row r="79" spans="1:49" s="82" customFormat="1" ht="15.75">
      <c r="A79" s="123"/>
      <c r="B79" s="124"/>
      <c r="C79" s="125"/>
      <c r="D79" s="125"/>
      <c r="E79" s="125"/>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L79" s="83"/>
      <c r="AM79" s="83"/>
      <c r="AN79" s="83"/>
      <c r="AO79" s="83"/>
      <c r="AP79" s="83"/>
      <c r="AQ79" s="83"/>
      <c r="AR79" s="83"/>
      <c r="AS79" s="83"/>
      <c r="AT79" s="83"/>
      <c r="AU79" s="83"/>
      <c r="AV79" s="83"/>
      <c r="AW79" s="83"/>
    </row>
    <row r="80" spans="1:49" s="82" customFormat="1" ht="15.75">
      <c r="A80" s="123"/>
      <c r="B80" s="124"/>
      <c r="C80" s="125"/>
      <c r="D80" s="125"/>
      <c r="E80" s="125"/>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L80" s="83"/>
      <c r="AM80" s="83"/>
      <c r="AN80" s="83"/>
      <c r="AO80" s="83"/>
      <c r="AP80" s="83"/>
      <c r="AQ80" s="83"/>
      <c r="AR80" s="83"/>
      <c r="AS80" s="83"/>
      <c r="AT80" s="83"/>
      <c r="AU80" s="83"/>
      <c r="AV80" s="83"/>
      <c r="AW80" s="83"/>
    </row>
    <row r="81" spans="1:49" s="82" customFormat="1" ht="15.75">
      <c r="A81" s="123"/>
      <c r="B81" s="124"/>
      <c r="C81" s="125"/>
      <c r="D81" s="125"/>
      <c r="E81" s="125"/>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L81" s="83"/>
      <c r="AM81" s="83"/>
      <c r="AN81" s="83"/>
      <c r="AO81" s="83"/>
      <c r="AP81" s="83"/>
      <c r="AQ81" s="83"/>
      <c r="AR81" s="83"/>
      <c r="AS81" s="83"/>
      <c r="AT81" s="83"/>
      <c r="AU81" s="83"/>
      <c r="AV81" s="83"/>
      <c r="AW81" s="83"/>
    </row>
    <row r="82" spans="1:49" s="82" customFormat="1" ht="15.75">
      <c r="A82" s="123"/>
      <c r="B82" s="124"/>
      <c r="C82" s="125"/>
      <c r="D82" s="125"/>
      <c r="E82" s="125"/>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L82" s="83"/>
      <c r="AM82" s="83"/>
      <c r="AN82" s="83"/>
      <c r="AO82" s="83"/>
      <c r="AP82" s="83"/>
      <c r="AQ82" s="83"/>
      <c r="AR82" s="83"/>
      <c r="AS82" s="83"/>
      <c r="AT82" s="83"/>
      <c r="AU82" s="83"/>
      <c r="AV82" s="83"/>
      <c r="AW82" s="83"/>
    </row>
    <row r="83" spans="1:49" s="82" customFormat="1" ht="15.75">
      <c r="A83" s="123"/>
      <c r="B83" s="124"/>
      <c r="C83" s="125"/>
      <c r="D83" s="125"/>
      <c r="E83" s="125"/>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L83" s="83"/>
      <c r="AM83" s="83"/>
      <c r="AN83" s="83"/>
      <c r="AO83" s="83"/>
      <c r="AP83" s="83"/>
      <c r="AQ83" s="83"/>
      <c r="AR83" s="83"/>
      <c r="AS83" s="83"/>
      <c r="AT83" s="83"/>
      <c r="AU83" s="83"/>
      <c r="AV83" s="83"/>
      <c r="AW83" s="83"/>
    </row>
    <row r="84" spans="1:49" s="82" customFormat="1" ht="15.75">
      <c r="A84" s="123"/>
      <c r="B84" s="124"/>
      <c r="C84" s="125"/>
      <c r="D84" s="125"/>
      <c r="E84" s="125"/>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L84" s="83"/>
      <c r="AM84" s="83"/>
      <c r="AN84" s="83"/>
      <c r="AO84" s="83"/>
      <c r="AP84" s="83"/>
      <c r="AQ84" s="83"/>
      <c r="AR84" s="83"/>
      <c r="AS84" s="83"/>
      <c r="AT84" s="83"/>
      <c r="AU84" s="83"/>
      <c r="AV84" s="83"/>
      <c r="AW84" s="83"/>
    </row>
    <row r="85" spans="1:49" s="82" customFormat="1" ht="15.75">
      <c r="A85" s="123"/>
      <c r="B85" s="124"/>
      <c r="C85" s="125"/>
      <c r="D85" s="125"/>
      <c r="E85" s="125"/>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L85" s="83"/>
      <c r="AM85" s="83"/>
      <c r="AN85" s="83"/>
      <c r="AO85" s="83"/>
      <c r="AP85" s="83"/>
      <c r="AQ85" s="83"/>
      <c r="AR85" s="83"/>
      <c r="AS85" s="83"/>
      <c r="AT85" s="83"/>
      <c r="AU85" s="83"/>
      <c r="AV85" s="83"/>
      <c r="AW85" s="83"/>
    </row>
    <row r="86" spans="1:49" s="82" customFormat="1" ht="15.75">
      <c r="A86" s="123"/>
      <c r="B86" s="124"/>
      <c r="C86" s="125"/>
      <c r="D86" s="125"/>
      <c r="E86" s="125"/>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L86" s="83"/>
      <c r="AM86" s="83"/>
      <c r="AN86" s="83"/>
      <c r="AO86" s="83"/>
      <c r="AP86" s="83"/>
      <c r="AQ86" s="83"/>
      <c r="AR86" s="83"/>
      <c r="AS86" s="83"/>
      <c r="AT86" s="83"/>
      <c r="AU86" s="83"/>
      <c r="AV86" s="83"/>
      <c r="AW86" s="83"/>
    </row>
    <row r="87" spans="1:49" s="82" customFormat="1" ht="15.75">
      <c r="A87" s="123"/>
      <c r="B87" s="124"/>
      <c r="C87" s="125"/>
      <c r="D87" s="125"/>
      <c r="E87" s="125"/>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L87" s="83"/>
      <c r="AM87" s="83"/>
      <c r="AN87" s="83"/>
      <c r="AO87" s="83"/>
      <c r="AP87" s="83"/>
      <c r="AQ87" s="83"/>
      <c r="AR87" s="83"/>
      <c r="AS87" s="83"/>
      <c r="AT87" s="83"/>
      <c r="AU87" s="83"/>
      <c r="AV87" s="83"/>
      <c r="AW87" s="83"/>
    </row>
    <row r="88" spans="1:49" s="82" customFormat="1" ht="15.75">
      <c r="A88" s="123"/>
      <c r="B88" s="124"/>
      <c r="C88" s="125"/>
      <c r="D88" s="125"/>
      <c r="E88" s="125"/>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L88" s="83"/>
      <c r="AM88" s="83"/>
      <c r="AN88" s="83"/>
      <c r="AO88" s="83"/>
      <c r="AP88" s="83"/>
      <c r="AQ88" s="83"/>
      <c r="AR88" s="83"/>
      <c r="AS88" s="83"/>
      <c r="AT88" s="83"/>
      <c r="AU88" s="83"/>
      <c r="AV88" s="83"/>
      <c r="AW88" s="83"/>
    </row>
    <row r="89" spans="1:49" s="82" customFormat="1" ht="15.75">
      <c r="A89" s="123"/>
      <c r="B89" s="124"/>
      <c r="C89" s="125"/>
      <c r="D89" s="125"/>
      <c r="E89" s="125"/>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L89" s="83"/>
      <c r="AM89" s="83"/>
      <c r="AN89" s="83"/>
      <c r="AO89" s="83"/>
      <c r="AP89" s="83"/>
      <c r="AQ89" s="83"/>
      <c r="AR89" s="83"/>
      <c r="AS89" s="83"/>
      <c r="AT89" s="83"/>
      <c r="AU89" s="83"/>
      <c r="AV89" s="83"/>
      <c r="AW89" s="83"/>
    </row>
    <row r="90" spans="1:49" s="82" customFormat="1" ht="15.75">
      <c r="A90" s="123"/>
      <c r="B90" s="124"/>
      <c r="C90" s="125"/>
      <c r="D90" s="125"/>
      <c r="E90" s="125"/>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L90" s="83"/>
      <c r="AM90" s="83"/>
      <c r="AN90" s="83"/>
      <c r="AO90" s="83"/>
      <c r="AP90" s="83"/>
      <c r="AQ90" s="83"/>
      <c r="AR90" s="83"/>
      <c r="AS90" s="83"/>
      <c r="AT90" s="83"/>
      <c r="AU90" s="83"/>
      <c r="AV90" s="83"/>
      <c r="AW90" s="83"/>
    </row>
    <row r="91" spans="1:49" s="82" customFormat="1" ht="15.75">
      <c r="A91" s="123"/>
      <c r="B91" s="124"/>
      <c r="C91" s="125"/>
      <c r="D91" s="125"/>
      <c r="E91" s="125"/>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L91" s="83"/>
      <c r="AM91" s="83"/>
      <c r="AN91" s="83"/>
      <c r="AO91" s="83"/>
      <c r="AP91" s="83"/>
      <c r="AQ91" s="83"/>
      <c r="AR91" s="83"/>
      <c r="AS91" s="83"/>
      <c r="AT91" s="83"/>
      <c r="AU91" s="83"/>
      <c r="AV91" s="83"/>
      <c r="AW91" s="83"/>
    </row>
    <row r="92" spans="1:49" s="82" customFormat="1" ht="15.75">
      <c r="A92" s="123"/>
      <c r="B92" s="124"/>
      <c r="C92" s="125"/>
      <c r="D92" s="125"/>
      <c r="E92" s="125"/>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L92" s="83"/>
      <c r="AM92" s="83"/>
      <c r="AN92" s="83"/>
      <c r="AO92" s="83"/>
      <c r="AP92" s="83"/>
      <c r="AQ92" s="83"/>
      <c r="AR92" s="83"/>
      <c r="AS92" s="83"/>
      <c r="AT92" s="83"/>
      <c r="AU92" s="83"/>
      <c r="AV92" s="83"/>
      <c r="AW92" s="83"/>
    </row>
    <row r="93" spans="1:49" s="82" customFormat="1" ht="15.75">
      <c r="A93" s="123"/>
      <c r="B93" s="124"/>
      <c r="C93" s="125"/>
      <c r="D93" s="125"/>
      <c r="E93" s="125"/>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L93" s="83"/>
      <c r="AM93" s="83"/>
      <c r="AN93" s="83"/>
      <c r="AO93" s="83"/>
      <c r="AP93" s="83"/>
      <c r="AQ93" s="83"/>
      <c r="AR93" s="83"/>
      <c r="AS93" s="83"/>
      <c r="AT93" s="83"/>
      <c r="AU93" s="83"/>
      <c r="AV93" s="83"/>
      <c r="AW93" s="83"/>
    </row>
    <row r="94" spans="1:49" s="82" customFormat="1" ht="15.75">
      <c r="A94" s="123"/>
      <c r="B94" s="124"/>
      <c r="C94" s="125"/>
      <c r="D94" s="125"/>
      <c r="E94" s="125"/>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L94" s="83"/>
      <c r="AM94" s="83"/>
      <c r="AN94" s="83"/>
      <c r="AO94" s="83"/>
      <c r="AP94" s="83"/>
      <c r="AQ94" s="83"/>
      <c r="AR94" s="83"/>
      <c r="AS94" s="83"/>
      <c r="AT94" s="83"/>
      <c r="AU94" s="83"/>
      <c r="AV94" s="83"/>
      <c r="AW94" s="83"/>
    </row>
    <row r="95" spans="1:49" s="82" customFormat="1" ht="15.75">
      <c r="A95" s="123"/>
      <c r="B95" s="124"/>
      <c r="C95" s="125"/>
      <c r="D95" s="125"/>
      <c r="E95" s="125"/>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L95" s="83"/>
      <c r="AM95" s="83"/>
      <c r="AN95" s="83"/>
      <c r="AO95" s="83"/>
      <c r="AP95" s="83"/>
      <c r="AQ95" s="83"/>
      <c r="AR95" s="83"/>
      <c r="AS95" s="83"/>
      <c r="AT95" s="83"/>
      <c r="AU95" s="83"/>
      <c r="AV95" s="83"/>
      <c r="AW95" s="83"/>
    </row>
    <row r="96" spans="1:49" s="82" customFormat="1" ht="15.75">
      <c r="A96" s="123"/>
      <c r="B96" s="124"/>
      <c r="C96" s="125"/>
      <c r="D96" s="125"/>
      <c r="E96" s="125"/>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L96" s="83"/>
      <c r="AM96" s="83"/>
      <c r="AN96" s="83"/>
      <c r="AO96" s="83"/>
      <c r="AP96" s="83"/>
      <c r="AQ96" s="83"/>
      <c r="AR96" s="83"/>
      <c r="AS96" s="83"/>
      <c r="AT96" s="83"/>
      <c r="AU96" s="83"/>
      <c r="AV96" s="83"/>
      <c r="AW96" s="83"/>
    </row>
    <row r="97" spans="1:49" s="82" customFormat="1" ht="15.75">
      <c r="A97" s="123"/>
      <c r="B97" s="124"/>
      <c r="C97" s="125"/>
      <c r="D97" s="125"/>
      <c r="E97" s="125"/>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L97" s="83"/>
      <c r="AM97" s="83"/>
      <c r="AN97" s="83"/>
      <c r="AO97" s="83"/>
      <c r="AP97" s="83"/>
      <c r="AQ97" s="83"/>
      <c r="AR97" s="83"/>
      <c r="AS97" s="83"/>
      <c r="AT97" s="83"/>
      <c r="AU97" s="83"/>
      <c r="AV97" s="83"/>
      <c r="AW97" s="83"/>
    </row>
    <row r="98" spans="1:49" s="82" customFormat="1" ht="15.75">
      <c r="A98" s="123"/>
      <c r="B98" s="124"/>
      <c r="C98" s="125"/>
      <c r="D98" s="125"/>
      <c r="E98" s="125"/>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L98" s="83"/>
      <c r="AM98" s="83"/>
      <c r="AN98" s="83"/>
      <c r="AO98" s="83"/>
      <c r="AP98" s="83"/>
      <c r="AQ98" s="83"/>
      <c r="AR98" s="83"/>
      <c r="AS98" s="83"/>
      <c r="AT98" s="83"/>
      <c r="AU98" s="83"/>
      <c r="AV98" s="83"/>
      <c r="AW98" s="83"/>
    </row>
    <row r="99" spans="1:49" s="82" customFormat="1" ht="15.75">
      <c r="A99" s="123"/>
      <c r="B99" s="124"/>
      <c r="C99" s="125"/>
      <c r="D99" s="125"/>
      <c r="E99" s="125"/>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L99" s="83"/>
      <c r="AM99" s="83"/>
      <c r="AN99" s="83"/>
      <c r="AO99" s="83"/>
      <c r="AP99" s="83"/>
      <c r="AQ99" s="83"/>
      <c r="AR99" s="83"/>
      <c r="AS99" s="83"/>
      <c r="AT99" s="83"/>
      <c r="AU99" s="83"/>
      <c r="AV99" s="83"/>
      <c r="AW99" s="83"/>
    </row>
    <row r="100" spans="1:49" s="82" customFormat="1" ht="15.75">
      <c r="A100" s="123"/>
      <c r="B100" s="124"/>
      <c r="C100" s="125"/>
      <c r="D100" s="125"/>
      <c r="E100" s="125"/>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L100" s="83"/>
      <c r="AM100" s="83"/>
      <c r="AN100" s="83"/>
      <c r="AO100" s="83"/>
      <c r="AP100" s="83"/>
      <c r="AQ100" s="83"/>
      <c r="AR100" s="83"/>
      <c r="AS100" s="83"/>
      <c r="AT100" s="83"/>
      <c r="AU100" s="83"/>
      <c r="AV100" s="83"/>
      <c r="AW100" s="83"/>
    </row>
    <row r="101" spans="1:49" s="82" customFormat="1" ht="15.75">
      <c r="A101" s="123"/>
      <c r="B101" s="124"/>
      <c r="C101" s="125"/>
      <c r="D101" s="125"/>
      <c r="E101" s="125"/>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L101" s="83"/>
      <c r="AM101" s="83"/>
      <c r="AN101" s="83"/>
      <c r="AO101" s="83"/>
      <c r="AP101" s="83"/>
      <c r="AQ101" s="83"/>
      <c r="AR101" s="83"/>
      <c r="AS101" s="83"/>
      <c r="AT101" s="83"/>
      <c r="AU101" s="83"/>
      <c r="AV101" s="83"/>
      <c r="AW101" s="83"/>
    </row>
    <row r="102" spans="1:49" s="82" customFormat="1" ht="15.75">
      <c r="A102" s="123"/>
      <c r="B102" s="124"/>
      <c r="C102" s="125"/>
      <c r="D102" s="125"/>
      <c r="E102" s="125"/>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L102" s="83"/>
      <c r="AM102" s="83"/>
      <c r="AN102" s="83"/>
      <c r="AO102" s="83"/>
      <c r="AP102" s="83"/>
      <c r="AQ102" s="83"/>
      <c r="AR102" s="83"/>
      <c r="AS102" s="83"/>
      <c r="AT102" s="83"/>
      <c r="AU102" s="83"/>
      <c r="AV102" s="83"/>
      <c r="AW102" s="83"/>
    </row>
    <row r="103" spans="1:49" s="82" customFormat="1" ht="15.75">
      <c r="A103" s="123"/>
      <c r="B103" s="124"/>
      <c r="C103" s="125"/>
      <c r="D103" s="125"/>
      <c r="E103" s="125"/>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L103" s="83"/>
      <c r="AM103" s="83"/>
      <c r="AN103" s="83"/>
      <c r="AO103" s="83"/>
      <c r="AP103" s="83"/>
      <c r="AQ103" s="83"/>
      <c r="AR103" s="83"/>
      <c r="AS103" s="83"/>
      <c r="AT103" s="83"/>
      <c r="AU103" s="83"/>
      <c r="AV103" s="83"/>
      <c r="AW103" s="83"/>
    </row>
    <row r="104" spans="1:49" s="82" customFormat="1" ht="15.75">
      <c r="A104" s="123"/>
      <c r="B104" s="124"/>
      <c r="C104" s="125"/>
      <c r="D104" s="125"/>
      <c r="E104" s="125"/>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L104" s="83"/>
      <c r="AM104" s="83"/>
      <c r="AN104" s="83"/>
      <c r="AO104" s="83"/>
      <c r="AP104" s="83"/>
      <c r="AQ104" s="83"/>
      <c r="AR104" s="83"/>
      <c r="AS104" s="83"/>
      <c r="AT104" s="83"/>
      <c r="AU104" s="83"/>
      <c r="AV104" s="83"/>
      <c r="AW104" s="83"/>
    </row>
    <row r="105" spans="1:49" s="82" customFormat="1" ht="15.75">
      <c r="A105" s="123"/>
      <c r="B105" s="124"/>
      <c r="C105" s="125"/>
      <c r="D105" s="125"/>
      <c r="E105" s="125"/>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L105" s="83"/>
      <c r="AM105" s="83"/>
      <c r="AN105" s="83"/>
      <c r="AO105" s="83"/>
      <c r="AP105" s="83"/>
      <c r="AQ105" s="83"/>
      <c r="AR105" s="83"/>
      <c r="AS105" s="83"/>
      <c r="AT105" s="83"/>
      <c r="AU105" s="83"/>
      <c r="AV105" s="83"/>
      <c r="AW105" s="83"/>
    </row>
    <row r="106" spans="1:49" s="82" customFormat="1" ht="15.75">
      <c r="A106" s="123"/>
      <c r="B106" s="124"/>
      <c r="C106" s="125"/>
      <c r="D106" s="125"/>
      <c r="E106" s="125"/>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L106" s="83"/>
      <c r="AM106" s="83"/>
      <c r="AN106" s="83"/>
      <c r="AO106" s="83"/>
      <c r="AP106" s="83"/>
      <c r="AQ106" s="83"/>
      <c r="AR106" s="83"/>
      <c r="AS106" s="83"/>
      <c r="AT106" s="83"/>
      <c r="AU106" s="83"/>
      <c r="AV106" s="83"/>
      <c r="AW106" s="83"/>
    </row>
    <row r="107" spans="1:49" s="82" customFormat="1" ht="15.75">
      <c r="A107" s="123"/>
      <c r="B107" s="124"/>
      <c r="C107" s="125"/>
      <c r="D107" s="125"/>
      <c r="E107" s="125"/>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L107" s="83"/>
      <c r="AM107" s="83"/>
      <c r="AN107" s="83"/>
      <c r="AO107" s="83"/>
      <c r="AP107" s="83"/>
      <c r="AQ107" s="83"/>
      <c r="AR107" s="83"/>
      <c r="AS107" s="83"/>
      <c r="AT107" s="83"/>
      <c r="AU107" s="83"/>
      <c r="AV107" s="83"/>
      <c r="AW107" s="83"/>
    </row>
    <row r="108" spans="1:49" s="82" customFormat="1" ht="15.75">
      <c r="A108" s="123"/>
      <c r="B108" s="124"/>
      <c r="C108" s="125"/>
      <c r="D108" s="125"/>
      <c r="E108" s="125"/>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L108" s="83"/>
      <c r="AM108" s="83"/>
      <c r="AN108" s="83"/>
      <c r="AO108" s="83"/>
      <c r="AP108" s="83"/>
      <c r="AQ108" s="83"/>
      <c r="AR108" s="83"/>
      <c r="AS108" s="83"/>
      <c r="AT108" s="83"/>
      <c r="AU108" s="83"/>
      <c r="AV108" s="83"/>
      <c r="AW108" s="83"/>
    </row>
    <row r="109" spans="1:49" s="82" customFormat="1" ht="15.75">
      <c r="A109" s="123"/>
      <c r="B109" s="124"/>
      <c r="C109" s="125"/>
      <c r="D109" s="125"/>
      <c r="E109" s="125"/>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L109" s="83"/>
      <c r="AM109" s="83"/>
      <c r="AN109" s="83"/>
      <c r="AO109" s="83"/>
      <c r="AP109" s="83"/>
      <c r="AQ109" s="83"/>
      <c r="AR109" s="83"/>
      <c r="AS109" s="83"/>
      <c r="AT109" s="83"/>
      <c r="AU109" s="83"/>
      <c r="AV109" s="83"/>
      <c r="AW109" s="83"/>
    </row>
    <row r="110" spans="1:49" s="82" customFormat="1" ht="15.75">
      <c r="A110" s="123"/>
      <c r="B110" s="124"/>
      <c r="C110" s="125"/>
      <c r="D110" s="125"/>
      <c r="E110" s="125"/>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L110" s="83"/>
      <c r="AM110" s="83"/>
      <c r="AN110" s="83"/>
      <c r="AO110" s="83"/>
      <c r="AP110" s="83"/>
      <c r="AQ110" s="83"/>
      <c r="AR110" s="83"/>
      <c r="AS110" s="83"/>
      <c r="AT110" s="83"/>
      <c r="AU110" s="83"/>
      <c r="AV110" s="83"/>
      <c r="AW110" s="83"/>
    </row>
    <row r="111" spans="1:49" s="82" customFormat="1" ht="15.75">
      <c r="A111" s="123"/>
      <c r="B111" s="124"/>
      <c r="C111" s="125"/>
      <c r="D111" s="125"/>
      <c r="E111" s="125"/>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L111" s="83"/>
      <c r="AM111" s="83"/>
      <c r="AN111" s="83"/>
      <c r="AO111" s="83"/>
      <c r="AP111" s="83"/>
      <c r="AQ111" s="83"/>
      <c r="AR111" s="83"/>
      <c r="AS111" s="83"/>
      <c r="AT111" s="83"/>
      <c r="AU111" s="83"/>
      <c r="AV111" s="83"/>
      <c r="AW111" s="83"/>
    </row>
    <row r="112" spans="1:49" s="82" customFormat="1" ht="15.75">
      <c r="A112" s="123"/>
      <c r="B112" s="124"/>
      <c r="C112" s="125"/>
      <c r="D112" s="125"/>
      <c r="E112" s="125"/>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L112" s="83"/>
      <c r="AM112" s="83"/>
      <c r="AN112" s="83"/>
      <c r="AO112" s="83"/>
      <c r="AP112" s="83"/>
      <c r="AQ112" s="83"/>
      <c r="AR112" s="83"/>
      <c r="AS112" s="83"/>
      <c r="AT112" s="83"/>
      <c r="AU112" s="83"/>
      <c r="AV112" s="83"/>
      <c r="AW112" s="83"/>
    </row>
    <row r="113" spans="1:49" s="82" customFormat="1" ht="15.75">
      <c r="A113" s="123"/>
      <c r="B113" s="124"/>
      <c r="C113" s="125"/>
      <c r="D113" s="125"/>
      <c r="E113" s="125"/>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L113" s="83"/>
      <c r="AM113" s="83"/>
      <c r="AN113" s="83"/>
      <c r="AO113" s="83"/>
      <c r="AP113" s="83"/>
      <c r="AQ113" s="83"/>
      <c r="AR113" s="83"/>
      <c r="AS113" s="83"/>
      <c r="AT113" s="83"/>
      <c r="AU113" s="83"/>
      <c r="AV113" s="83"/>
      <c r="AW113" s="83"/>
    </row>
    <row r="114" spans="1:49" s="82" customFormat="1" ht="15.75">
      <c r="A114" s="123"/>
      <c r="B114" s="124"/>
      <c r="C114" s="125"/>
      <c r="D114" s="125"/>
      <c r="E114" s="125"/>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L114" s="83"/>
      <c r="AM114" s="83"/>
      <c r="AN114" s="83"/>
      <c r="AO114" s="83"/>
      <c r="AP114" s="83"/>
      <c r="AQ114" s="83"/>
      <c r="AR114" s="83"/>
      <c r="AS114" s="83"/>
      <c r="AT114" s="83"/>
      <c r="AU114" s="83"/>
      <c r="AV114" s="83"/>
      <c r="AW114" s="83"/>
    </row>
    <row r="115" spans="1:49" s="82" customFormat="1" ht="15.75">
      <c r="A115" s="123"/>
      <c r="B115" s="124"/>
      <c r="C115" s="125"/>
      <c r="D115" s="125"/>
      <c r="E115" s="125"/>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L115" s="83"/>
      <c r="AM115" s="83"/>
      <c r="AN115" s="83"/>
      <c r="AO115" s="83"/>
      <c r="AP115" s="83"/>
      <c r="AQ115" s="83"/>
      <c r="AR115" s="83"/>
      <c r="AS115" s="83"/>
      <c r="AT115" s="83"/>
      <c r="AU115" s="83"/>
      <c r="AV115" s="83"/>
      <c r="AW115" s="83"/>
    </row>
    <row r="116" spans="1:49" s="82" customFormat="1" ht="15.75">
      <c r="A116" s="123"/>
      <c r="B116" s="124"/>
      <c r="C116" s="125"/>
      <c r="D116" s="125"/>
      <c r="E116" s="125"/>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L116" s="83"/>
      <c r="AM116" s="83"/>
      <c r="AN116" s="83"/>
      <c r="AO116" s="83"/>
      <c r="AP116" s="83"/>
      <c r="AQ116" s="83"/>
      <c r="AR116" s="83"/>
      <c r="AS116" s="83"/>
      <c r="AT116" s="83"/>
      <c r="AU116" s="83"/>
      <c r="AV116" s="83"/>
      <c r="AW116" s="83"/>
    </row>
    <row r="117" spans="1:49" s="82" customFormat="1" ht="15.75">
      <c r="A117" s="123"/>
      <c r="B117" s="124"/>
      <c r="C117" s="125"/>
      <c r="D117" s="125"/>
      <c r="E117" s="125"/>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L117" s="83"/>
      <c r="AM117" s="83"/>
      <c r="AN117" s="83"/>
      <c r="AO117" s="83"/>
      <c r="AP117" s="83"/>
      <c r="AQ117" s="83"/>
      <c r="AR117" s="83"/>
      <c r="AS117" s="83"/>
      <c r="AT117" s="83"/>
      <c r="AU117" s="83"/>
      <c r="AV117" s="83"/>
      <c r="AW117" s="83"/>
    </row>
    <row r="118" spans="1:49" s="82" customFormat="1" ht="15.75">
      <c r="A118" s="123"/>
      <c r="B118" s="124"/>
      <c r="C118" s="125"/>
      <c r="D118" s="125"/>
      <c r="E118" s="125"/>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L118" s="83"/>
      <c r="AM118" s="83"/>
      <c r="AN118" s="83"/>
      <c r="AO118" s="83"/>
      <c r="AP118" s="83"/>
      <c r="AQ118" s="83"/>
      <c r="AR118" s="83"/>
      <c r="AS118" s="83"/>
      <c r="AT118" s="83"/>
      <c r="AU118" s="83"/>
      <c r="AV118" s="83"/>
      <c r="AW118" s="83"/>
    </row>
    <row r="119" spans="1:49" s="82" customFormat="1" ht="15.75">
      <c r="A119" s="123"/>
      <c r="B119" s="124"/>
      <c r="C119" s="125"/>
      <c r="D119" s="125"/>
      <c r="E119" s="125"/>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L119" s="83"/>
      <c r="AM119" s="83"/>
      <c r="AN119" s="83"/>
      <c r="AO119" s="83"/>
      <c r="AP119" s="83"/>
      <c r="AQ119" s="83"/>
      <c r="AR119" s="83"/>
      <c r="AS119" s="83"/>
      <c r="AT119" s="83"/>
      <c r="AU119" s="83"/>
      <c r="AV119" s="83"/>
      <c r="AW119" s="83"/>
    </row>
    <row r="120" spans="1:49" s="82" customFormat="1" ht="15.75">
      <c r="A120" s="123"/>
      <c r="B120" s="124"/>
      <c r="C120" s="125"/>
      <c r="D120" s="125"/>
      <c r="E120" s="125"/>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L120" s="83"/>
      <c r="AM120" s="83"/>
      <c r="AN120" s="83"/>
      <c r="AO120" s="83"/>
      <c r="AP120" s="83"/>
      <c r="AQ120" s="83"/>
      <c r="AR120" s="83"/>
      <c r="AS120" s="83"/>
      <c r="AT120" s="83"/>
      <c r="AU120" s="83"/>
      <c r="AV120" s="83"/>
      <c r="AW120" s="83"/>
    </row>
    <row r="121" spans="1:49" s="82" customFormat="1" ht="15.75">
      <c r="A121" s="123"/>
      <c r="B121" s="124"/>
      <c r="C121" s="125"/>
      <c r="D121" s="125"/>
      <c r="E121" s="125"/>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L121" s="83"/>
      <c r="AM121" s="83"/>
      <c r="AN121" s="83"/>
      <c r="AO121" s="83"/>
      <c r="AP121" s="83"/>
      <c r="AQ121" s="83"/>
      <c r="AR121" s="83"/>
      <c r="AS121" s="83"/>
      <c r="AT121" s="83"/>
      <c r="AU121" s="83"/>
      <c r="AV121" s="83"/>
      <c r="AW121" s="83"/>
    </row>
    <row r="122" spans="1:49" s="82" customFormat="1" ht="15.75">
      <c r="A122" s="123"/>
      <c r="B122" s="124"/>
      <c r="C122" s="125"/>
      <c r="D122" s="125"/>
      <c r="E122" s="125"/>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L122" s="83"/>
      <c r="AM122" s="83"/>
      <c r="AN122" s="83"/>
      <c r="AO122" s="83"/>
      <c r="AP122" s="83"/>
      <c r="AQ122" s="83"/>
      <c r="AR122" s="83"/>
      <c r="AS122" s="83"/>
      <c r="AT122" s="83"/>
      <c r="AU122" s="83"/>
      <c r="AV122" s="83"/>
      <c r="AW122" s="83"/>
    </row>
    <row r="123" spans="1:49" s="82" customFormat="1" ht="15.75">
      <c r="A123" s="123"/>
      <c r="B123" s="124"/>
      <c r="C123" s="125"/>
      <c r="D123" s="125"/>
      <c r="E123" s="125"/>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L123" s="83"/>
      <c r="AM123" s="83"/>
      <c r="AN123" s="83"/>
      <c r="AO123" s="83"/>
      <c r="AP123" s="83"/>
      <c r="AQ123" s="83"/>
      <c r="AR123" s="83"/>
      <c r="AS123" s="83"/>
      <c r="AT123" s="83"/>
      <c r="AU123" s="83"/>
      <c r="AV123" s="83"/>
      <c r="AW123" s="83"/>
    </row>
    <row r="124" spans="1:49" s="82" customFormat="1" ht="15.75">
      <c r="A124" s="123"/>
      <c r="B124" s="124"/>
      <c r="C124" s="125"/>
      <c r="D124" s="125"/>
      <c r="E124" s="125"/>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L124" s="83"/>
      <c r="AM124" s="83"/>
      <c r="AN124" s="83"/>
      <c r="AO124" s="83"/>
      <c r="AP124" s="83"/>
      <c r="AQ124" s="83"/>
      <c r="AR124" s="83"/>
      <c r="AS124" s="83"/>
      <c r="AT124" s="83"/>
      <c r="AU124" s="83"/>
      <c r="AV124" s="83"/>
      <c r="AW124" s="83"/>
    </row>
    <row r="125" spans="1:49" s="82" customFormat="1" ht="15.75">
      <c r="A125" s="123"/>
      <c r="B125" s="124"/>
      <c r="C125" s="125"/>
      <c r="D125" s="125"/>
      <c r="E125" s="125"/>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L125" s="83"/>
      <c r="AM125" s="83"/>
      <c r="AN125" s="83"/>
      <c r="AO125" s="83"/>
      <c r="AP125" s="83"/>
      <c r="AQ125" s="83"/>
      <c r="AR125" s="83"/>
      <c r="AS125" s="83"/>
      <c r="AT125" s="83"/>
      <c r="AU125" s="83"/>
      <c r="AV125" s="83"/>
      <c r="AW125" s="83"/>
    </row>
    <row r="126" spans="1:49" s="82" customFormat="1" ht="15.75">
      <c r="A126" s="123"/>
      <c r="B126" s="124"/>
      <c r="C126" s="125"/>
      <c r="D126" s="125"/>
      <c r="E126" s="125"/>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L126" s="83"/>
      <c r="AM126" s="83"/>
      <c r="AN126" s="83"/>
      <c r="AO126" s="83"/>
      <c r="AP126" s="83"/>
      <c r="AQ126" s="83"/>
      <c r="AR126" s="83"/>
      <c r="AS126" s="83"/>
      <c r="AT126" s="83"/>
      <c r="AU126" s="83"/>
      <c r="AV126" s="83"/>
      <c r="AW126" s="83"/>
    </row>
    <row r="127" spans="1:49" s="82" customFormat="1" ht="15.75">
      <c r="A127" s="123"/>
      <c r="B127" s="124"/>
      <c r="C127" s="125"/>
      <c r="D127" s="125"/>
      <c r="E127" s="125"/>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L127" s="83"/>
      <c r="AM127" s="83"/>
      <c r="AN127" s="83"/>
      <c r="AO127" s="83"/>
      <c r="AP127" s="83"/>
      <c r="AQ127" s="83"/>
      <c r="AR127" s="83"/>
      <c r="AS127" s="83"/>
      <c r="AT127" s="83"/>
      <c r="AU127" s="83"/>
      <c r="AV127" s="83"/>
      <c r="AW127" s="83"/>
    </row>
    <row r="128" spans="1:49" s="82" customFormat="1" ht="15.75">
      <c r="A128" s="123"/>
      <c r="B128" s="124"/>
      <c r="C128" s="125"/>
      <c r="D128" s="125"/>
      <c r="E128" s="125"/>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L128" s="83"/>
      <c r="AM128" s="83"/>
      <c r="AN128" s="83"/>
      <c r="AO128" s="83"/>
      <c r="AP128" s="83"/>
      <c r="AQ128" s="83"/>
      <c r="AR128" s="83"/>
      <c r="AS128" s="83"/>
      <c r="AT128" s="83"/>
      <c r="AU128" s="83"/>
      <c r="AV128" s="83"/>
      <c r="AW128" s="83"/>
    </row>
    <row r="129" spans="1:49" s="82" customFormat="1" ht="15.75">
      <c r="A129" s="123"/>
      <c r="B129" s="124"/>
      <c r="C129" s="125"/>
      <c r="D129" s="125"/>
      <c r="E129" s="125"/>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L129" s="83"/>
      <c r="AM129" s="83"/>
      <c r="AN129" s="83"/>
      <c r="AO129" s="83"/>
      <c r="AP129" s="83"/>
      <c r="AQ129" s="83"/>
      <c r="AR129" s="83"/>
      <c r="AS129" s="83"/>
      <c r="AT129" s="83"/>
      <c r="AU129" s="83"/>
      <c r="AV129" s="83"/>
      <c r="AW129" s="83"/>
    </row>
    <row r="130" spans="1:49" s="82" customFormat="1" ht="15.75">
      <c r="A130" s="123"/>
      <c r="B130" s="124"/>
      <c r="C130" s="125"/>
      <c r="D130" s="125"/>
      <c r="E130" s="125"/>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L130" s="83"/>
      <c r="AM130" s="83"/>
      <c r="AN130" s="83"/>
      <c r="AO130" s="83"/>
      <c r="AP130" s="83"/>
      <c r="AQ130" s="83"/>
      <c r="AR130" s="83"/>
      <c r="AS130" s="83"/>
      <c r="AT130" s="83"/>
      <c r="AU130" s="83"/>
      <c r="AV130" s="83"/>
      <c r="AW130" s="83"/>
    </row>
    <row r="131" spans="1:49" s="82" customFormat="1" ht="15.75">
      <c r="A131" s="123"/>
      <c r="B131" s="124"/>
      <c r="C131" s="125"/>
      <c r="D131" s="125"/>
      <c r="E131" s="125"/>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L131" s="83"/>
      <c r="AM131" s="83"/>
      <c r="AN131" s="83"/>
      <c r="AO131" s="83"/>
      <c r="AP131" s="83"/>
      <c r="AQ131" s="83"/>
      <c r="AR131" s="83"/>
      <c r="AS131" s="83"/>
      <c r="AT131" s="83"/>
      <c r="AU131" s="83"/>
      <c r="AV131" s="83"/>
      <c r="AW131" s="83"/>
    </row>
    <row r="132" spans="1:49" s="82" customFormat="1" ht="15.75">
      <c r="A132" s="123"/>
      <c r="B132" s="124"/>
      <c r="C132" s="125"/>
      <c r="D132" s="125"/>
      <c r="E132" s="125"/>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L132" s="83"/>
      <c r="AM132" s="83"/>
      <c r="AN132" s="83"/>
      <c r="AO132" s="83"/>
      <c r="AP132" s="83"/>
      <c r="AQ132" s="83"/>
      <c r="AR132" s="83"/>
      <c r="AS132" s="83"/>
      <c r="AT132" s="83"/>
      <c r="AU132" s="83"/>
      <c r="AV132" s="83"/>
      <c r="AW132" s="83"/>
    </row>
    <row r="133" spans="1:49" s="82" customFormat="1" ht="15.75">
      <c r="A133" s="123"/>
      <c r="B133" s="124"/>
      <c r="C133" s="125"/>
      <c r="D133" s="125"/>
      <c r="E133" s="125"/>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L133" s="83"/>
      <c r="AM133" s="83"/>
      <c r="AN133" s="83"/>
      <c r="AO133" s="83"/>
      <c r="AP133" s="83"/>
      <c r="AQ133" s="83"/>
      <c r="AR133" s="83"/>
      <c r="AS133" s="83"/>
      <c r="AT133" s="83"/>
      <c r="AU133" s="83"/>
      <c r="AV133" s="83"/>
      <c r="AW133" s="83"/>
    </row>
    <row r="134" spans="1:49" s="82" customFormat="1" ht="15.75">
      <c r="A134" s="123"/>
      <c r="B134" s="124"/>
      <c r="C134" s="125"/>
      <c r="D134" s="125"/>
      <c r="E134" s="125"/>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L134" s="83"/>
      <c r="AM134" s="83"/>
      <c r="AN134" s="83"/>
      <c r="AO134" s="83"/>
      <c r="AP134" s="83"/>
      <c r="AQ134" s="83"/>
      <c r="AR134" s="83"/>
      <c r="AS134" s="83"/>
      <c r="AT134" s="83"/>
      <c r="AU134" s="83"/>
      <c r="AV134" s="83"/>
      <c r="AW134" s="83"/>
    </row>
    <row r="135" spans="1:49" s="82" customFormat="1" ht="15.75">
      <c r="A135" s="123"/>
      <c r="B135" s="124"/>
      <c r="C135" s="125"/>
      <c r="D135" s="125"/>
      <c r="E135" s="125"/>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L135" s="83"/>
      <c r="AM135" s="83"/>
      <c r="AN135" s="83"/>
      <c r="AO135" s="83"/>
      <c r="AP135" s="83"/>
      <c r="AQ135" s="83"/>
      <c r="AR135" s="83"/>
      <c r="AS135" s="83"/>
      <c r="AT135" s="83"/>
      <c r="AU135" s="83"/>
      <c r="AV135" s="83"/>
      <c r="AW135" s="83"/>
    </row>
    <row r="136" spans="1:49" s="82" customFormat="1" ht="15.75">
      <c r="A136" s="123"/>
      <c r="B136" s="124"/>
      <c r="C136" s="125"/>
      <c r="D136" s="125"/>
      <c r="E136" s="125"/>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L136" s="83"/>
      <c r="AM136" s="83"/>
      <c r="AN136" s="83"/>
      <c r="AO136" s="83"/>
      <c r="AP136" s="83"/>
      <c r="AQ136" s="83"/>
      <c r="AR136" s="83"/>
      <c r="AS136" s="83"/>
      <c r="AT136" s="83"/>
      <c r="AU136" s="83"/>
      <c r="AV136" s="83"/>
      <c r="AW136" s="83"/>
    </row>
    <row r="137" spans="1:49" s="82" customFormat="1" ht="15.75">
      <c r="A137" s="123"/>
      <c r="B137" s="124"/>
      <c r="C137" s="125"/>
      <c r="D137" s="125"/>
      <c r="E137" s="125"/>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L137" s="83"/>
      <c r="AM137" s="83"/>
      <c r="AN137" s="83"/>
      <c r="AO137" s="83"/>
      <c r="AP137" s="83"/>
      <c r="AQ137" s="83"/>
      <c r="AR137" s="83"/>
      <c r="AS137" s="83"/>
      <c r="AT137" s="83"/>
      <c r="AU137" s="83"/>
      <c r="AV137" s="83"/>
      <c r="AW137" s="83"/>
    </row>
    <row r="138" spans="1:49" s="82" customFormat="1" ht="15.75">
      <c r="A138" s="123"/>
      <c r="B138" s="124"/>
      <c r="C138" s="125"/>
      <c r="D138" s="125"/>
      <c r="E138" s="125"/>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L138" s="83"/>
      <c r="AM138" s="83"/>
      <c r="AN138" s="83"/>
      <c r="AO138" s="83"/>
      <c r="AP138" s="83"/>
      <c r="AQ138" s="83"/>
      <c r="AR138" s="83"/>
      <c r="AS138" s="83"/>
      <c r="AT138" s="83"/>
      <c r="AU138" s="83"/>
      <c r="AV138" s="83"/>
      <c r="AW138" s="83"/>
    </row>
    <row r="139" spans="1:49" s="82" customFormat="1" ht="15.75">
      <c r="A139" s="123"/>
      <c r="B139" s="124"/>
      <c r="C139" s="125"/>
      <c r="D139" s="125"/>
      <c r="E139" s="125"/>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L139" s="83"/>
      <c r="AM139" s="83"/>
      <c r="AN139" s="83"/>
      <c r="AO139" s="83"/>
      <c r="AP139" s="83"/>
      <c r="AQ139" s="83"/>
      <c r="AR139" s="83"/>
      <c r="AS139" s="83"/>
      <c r="AT139" s="83"/>
      <c r="AU139" s="83"/>
      <c r="AV139" s="83"/>
      <c r="AW139" s="83"/>
    </row>
    <row r="140" spans="1:49" s="82" customFormat="1" ht="15.75">
      <c r="A140" s="123"/>
      <c r="B140" s="124"/>
      <c r="C140" s="125"/>
      <c r="D140" s="125"/>
      <c r="E140" s="125"/>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L140" s="83"/>
      <c r="AM140" s="83"/>
      <c r="AN140" s="83"/>
      <c r="AO140" s="83"/>
      <c r="AP140" s="83"/>
      <c r="AQ140" s="83"/>
      <c r="AR140" s="83"/>
      <c r="AS140" s="83"/>
      <c r="AT140" s="83"/>
      <c r="AU140" s="83"/>
      <c r="AV140" s="83"/>
      <c r="AW140" s="83"/>
    </row>
    <row r="141" spans="1:49" s="82" customFormat="1" ht="15.75">
      <c r="A141" s="123"/>
      <c r="B141" s="124"/>
      <c r="C141" s="125"/>
      <c r="D141" s="125"/>
      <c r="E141" s="125"/>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L141" s="83"/>
      <c r="AM141" s="83"/>
      <c r="AN141" s="83"/>
      <c r="AO141" s="83"/>
      <c r="AP141" s="83"/>
      <c r="AQ141" s="83"/>
      <c r="AR141" s="83"/>
      <c r="AS141" s="83"/>
      <c r="AT141" s="83"/>
      <c r="AU141" s="83"/>
      <c r="AV141" s="83"/>
      <c r="AW141" s="83"/>
    </row>
    <row r="142" spans="1:49" s="82" customFormat="1" ht="15.75">
      <c r="A142" s="123"/>
      <c r="B142" s="124"/>
      <c r="C142" s="125"/>
      <c r="D142" s="125"/>
      <c r="E142" s="125"/>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L142" s="83"/>
      <c r="AM142" s="83"/>
      <c r="AN142" s="83"/>
      <c r="AO142" s="83"/>
      <c r="AP142" s="83"/>
      <c r="AQ142" s="83"/>
      <c r="AR142" s="83"/>
      <c r="AS142" s="83"/>
      <c r="AT142" s="83"/>
      <c r="AU142" s="83"/>
      <c r="AV142" s="83"/>
      <c r="AW142" s="83"/>
    </row>
    <row r="143" spans="1:49" s="82" customFormat="1" ht="15.75">
      <c r="A143" s="123"/>
      <c r="B143" s="124"/>
      <c r="C143" s="125"/>
      <c r="D143" s="125"/>
      <c r="E143" s="125"/>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L143" s="83"/>
      <c r="AM143" s="83"/>
      <c r="AN143" s="83"/>
      <c r="AO143" s="83"/>
      <c r="AP143" s="83"/>
      <c r="AQ143" s="83"/>
      <c r="AR143" s="83"/>
      <c r="AS143" s="83"/>
      <c r="AT143" s="83"/>
      <c r="AU143" s="83"/>
      <c r="AV143" s="83"/>
      <c r="AW143" s="83"/>
    </row>
    <row r="144" spans="1:49" s="82" customFormat="1" ht="15.75">
      <c r="A144" s="123"/>
      <c r="B144" s="124"/>
      <c r="C144" s="125"/>
      <c r="D144" s="125"/>
      <c r="E144" s="125"/>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L144" s="83"/>
      <c r="AM144" s="83"/>
      <c r="AN144" s="83"/>
      <c r="AO144" s="83"/>
      <c r="AP144" s="83"/>
      <c r="AQ144" s="83"/>
      <c r="AR144" s="83"/>
      <c r="AS144" s="83"/>
      <c r="AT144" s="83"/>
      <c r="AU144" s="83"/>
      <c r="AV144" s="83"/>
      <c r="AW144" s="83"/>
    </row>
    <row r="145" spans="1:49" s="82" customFormat="1" ht="15.75">
      <c r="A145" s="123"/>
      <c r="B145" s="124"/>
      <c r="C145" s="125"/>
      <c r="D145" s="125"/>
      <c r="E145" s="125"/>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L145" s="83"/>
      <c r="AM145" s="83"/>
      <c r="AN145" s="83"/>
      <c r="AO145" s="83"/>
      <c r="AP145" s="83"/>
      <c r="AQ145" s="83"/>
      <c r="AR145" s="83"/>
      <c r="AS145" s="83"/>
      <c r="AT145" s="83"/>
      <c r="AU145" s="83"/>
      <c r="AV145" s="83"/>
      <c r="AW145" s="83"/>
    </row>
    <row r="146" spans="1:49" s="82" customFormat="1" ht="15.75">
      <c r="A146" s="123"/>
      <c r="B146" s="124"/>
      <c r="C146" s="125"/>
      <c r="D146" s="125"/>
      <c r="E146" s="125"/>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L146" s="83"/>
      <c r="AM146" s="83"/>
      <c r="AN146" s="83"/>
      <c r="AO146" s="83"/>
      <c r="AP146" s="83"/>
      <c r="AQ146" s="83"/>
      <c r="AR146" s="83"/>
      <c r="AS146" s="83"/>
      <c r="AT146" s="83"/>
      <c r="AU146" s="83"/>
      <c r="AV146" s="83"/>
      <c r="AW146" s="83"/>
    </row>
    <row r="147" spans="1:49" s="82" customFormat="1" ht="15.75">
      <c r="A147" s="123"/>
      <c r="B147" s="124"/>
      <c r="C147" s="125"/>
      <c r="D147" s="125"/>
      <c r="E147" s="125"/>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L147" s="83"/>
      <c r="AM147" s="83"/>
      <c r="AN147" s="83"/>
      <c r="AO147" s="83"/>
      <c r="AP147" s="83"/>
      <c r="AQ147" s="83"/>
      <c r="AR147" s="83"/>
      <c r="AS147" s="83"/>
      <c r="AT147" s="83"/>
      <c r="AU147" s="83"/>
      <c r="AV147" s="83"/>
      <c r="AW147" s="83"/>
    </row>
    <row r="148" spans="1:49" s="82" customFormat="1" ht="15.75">
      <c r="A148" s="123"/>
      <c r="B148" s="124"/>
      <c r="C148" s="125"/>
      <c r="D148" s="125"/>
      <c r="E148" s="125"/>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L148" s="83"/>
      <c r="AM148" s="83"/>
      <c r="AN148" s="83"/>
      <c r="AO148" s="83"/>
      <c r="AP148" s="83"/>
      <c r="AQ148" s="83"/>
      <c r="AR148" s="83"/>
      <c r="AS148" s="83"/>
      <c r="AT148" s="83"/>
      <c r="AU148" s="83"/>
      <c r="AV148" s="83"/>
      <c r="AW148" s="83"/>
    </row>
    <row r="149" spans="1:49" s="82" customFormat="1" ht="15.75">
      <c r="A149" s="123"/>
      <c r="B149" s="124"/>
      <c r="C149" s="125"/>
      <c r="D149" s="125"/>
      <c r="E149" s="125"/>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L149" s="83"/>
      <c r="AM149" s="83"/>
      <c r="AN149" s="83"/>
      <c r="AO149" s="83"/>
      <c r="AP149" s="83"/>
      <c r="AQ149" s="83"/>
      <c r="AR149" s="83"/>
      <c r="AS149" s="83"/>
      <c r="AT149" s="83"/>
      <c r="AU149" s="83"/>
      <c r="AV149" s="83"/>
      <c r="AW149" s="83"/>
    </row>
    <row r="150" spans="1:49" s="82" customFormat="1" ht="15.75">
      <c r="A150" s="123"/>
      <c r="B150" s="124"/>
      <c r="C150" s="125"/>
      <c r="D150" s="125"/>
      <c r="E150" s="125"/>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L150" s="83"/>
      <c r="AM150" s="83"/>
      <c r="AN150" s="83"/>
      <c r="AO150" s="83"/>
      <c r="AP150" s="83"/>
      <c r="AQ150" s="83"/>
      <c r="AR150" s="83"/>
      <c r="AS150" s="83"/>
      <c r="AT150" s="83"/>
      <c r="AU150" s="83"/>
      <c r="AV150" s="83"/>
      <c r="AW150" s="83"/>
    </row>
    <row r="151" spans="1:49" s="82" customFormat="1" ht="15.75">
      <c r="A151" s="123"/>
      <c r="B151" s="124"/>
      <c r="C151" s="125"/>
      <c r="D151" s="125"/>
      <c r="E151" s="125"/>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L151" s="83"/>
      <c r="AM151" s="83"/>
      <c r="AN151" s="83"/>
      <c r="AO151" s="83"/>
      <c r="AP151" s="83"/>
      <c r="AQ151" s="83"/>
      <c r="AR151" s="83"/>
      <c r="AS151" s="83"/>
      <c r="AT151" s="83"/>
      <c r="AU151" s="83"/>
      <c r="AV151" s="83"/>
      <c r="AW151" s="83"/>
    </row>
    <row r="152" spans="1:49" s="82" customFormat="1" ht="15.75">
      <c r="A152" s="123"/>
      <c r="B152" s="124"/>
      <c r="C152" s="125"/>
      <c r="D152" s="125"/>
      <c r="E152" s="125"/>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L152" s="83"/>
      <c r="AM152" s="83"/>
      <c r="AN152" s="83"/>
      <c r="AO152" s="83"/>
      <c r="AP152" s="83"/>
      <c r="AQ152" s="83"/>
      <c r="AR152" s="83"/>
      <c r="AS152" s="83"/>
      <c r="AT152" s="83"/>
      <c r="AU152" s="83"/>
      <c r="AV152" s="83"/>
      <c r="AW152" s="83"/>
    </row>
    <row r="153" spans="1:49" s="82" customFormat="1" ht="15.75">
      <c r="A153" s="123"/>
      <c r="B153" s="124"/>
      <c r="C153" s="125"/>
      <c r="D153" s="125"/>
      <c r="E153" s="125"/>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L153" s="83"/>
      <c r="AM153" s="83"/>
      <c r="AN153" s="83"/>
      <c r="AO153" s="83"/>
      <c r="AP153" s="83"/>
      <c r="AQ153" s="83"/>
      <c r="AR153" s="83"/>
      <c r="AS153" s="83"/>
      <c r="AT153" s="83"/>
      <c r="AU153" s="83"/>
      <c r="AV153" s="83"/>
      <c r="AW153" s="83"/>
    </row>
    <row r="154" spans="1:49" s="82" customFormat="1" ht="15.75">
      <c r="A154" s="123"/>
      <c r="B154" s="124"/>
      <c r="C154" s="125"/>
      <c r="D154" s="125"/>
      <c r="E154" s="125"/>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L154" s="83"/>
      <c r="AM154" s="83"/>
      <c r="AN154" s="83"/>
      <c r="AO154" s="83"/>
      <c r="AP154" s="83"/>
      <c r="AQ154" s="83"/>
      <c r="AR154" s="83"/>
      <c r="AS154" s="83"/>
      <c r="AT154" s="83"/>
      <c r="AU154" s="83"/>
      <c r="AV154" s="83"/>
      <c r="AW154" s="83"/>
    </row>
    <row r="155" spans="1:49" s="82" customFormat="1" ht="15.75">
      <c r="A155" s="123"/>
      <c r="B155" s="124"/>
      <c r="C155" s="125"/>
      <c r="D155" s="125"/>
      <c r="E155" s="125"/>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L155" s="83"/>
      <c r="AM155" s="83"/>
      <c r="AN155" s="83"/>
      <c r="AO155" s="83"/>
      <c r="AP155" s="83"/>
      <c r="AQ155" s="83"/>
      <c r="AR155" s="83"/>
      <c r="AS155" s="83"/>
      <c r="AT155" s="83"/>
      <c r="AU155" s="83"/>
      <c r="AV155" s="83"/>
      <c r="AW155" s="83"/>
    </row>
    <row r="156" spans="1:49" s="82" customFormat="1" ht="15.75">
      <c r="A156" s="123"/>
      <c r="B156" s="124"/>
      <c r="C156" s="125"/>
      <c r="D156" s="125"/>
      <c r="E156" s="125"/>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L156" s="83"/>
      <c r="AM156" s="83"/>
      <c r="AN156" s="83"/>
      <c r="AO156" s="83"/>
      <c r="AP156" s="83"/>
      <c r="AQ156" s="83"/>
      <c r="AR156" s="83"/>
      <c r="AS156" s="83"/>
      <c r="AT156" s="83"/>
      <c r="AU156" s="83"/>
      <c r="AV156" s="83"/>
      <c r="AW156" s="83"/>
    </row>
    <row r="157" spans="1:49" s="82" customFormat="1" ht="15.75">
      <c r="A157" s="123"/>
      <c r="B157" s="124"/>
      <c r="C157" s="125"/>
      <c r="D157" s="125"/>
      <c r="E157" s="125"/>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L157" s="83"/>
      <c r="AM157" s="83"/>
      <c r="AN157" s="83"/>
      <c r="AO157" s="83"/>
      <c r="AP157" s="83"/>
      <c r="AQ157" s="83"/>
      <c r="AR157" s="83"/>
      <c r="AS157" s="83"/>
      <c r="AT157" s="83"/>
      <c r="AU157" s="83"/>
      <c r="AV157" s="83"/>
      <c r="AW157" s="83"/>
    </row>
    <row r="158" spans="1:49" s="82" customFormat="1" ht="15.75">
      <c r="A158" s="123"/>
      <c r="B158" s="124"/>
      <c r="C158" s="125"/>
      <c r="D158" s="125"/>
      <c r="E158" s="125"/>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L158" s="83"/>
      <c r="AM158" s="83"/>
      <c r="AN158" s="83"/>
      <c r="AO158" s="83"/>
      <c r="AP158" s="83"/>
      <c r="AQ158" s="83"/>
      <c r="AR158" s="83"/>
      <c r="AS158" s="83"/>
      <c r="AT158" s="83"/>
      <c r="AU158" s="83"/>
      <c r="AV158" s="83"/>
      <c r="AW158" s="83"/>
    </row>
    <row r="159" spans="1:49" s="82" customFormat="1" ht="15.75">
      <c r="A159" s="123"/>
      <c r="B159" s="124"/>
      <c r="C159" s="125"/>
      <c r="D159" s="125"/>
      <c r="E159" s="125"/>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L159" s="83"/>
      <c r="AM159" s="83"/>
      <c r="AN159" s="83"/>
      <c r="AO159" s="83"/>
      <c r="AP159" s="83"/>
      <c r="AQ159" s="83"/>
      <c r="AR159" s="83"/>
      <c r="AS159" s="83"/>
      <c r="AT159" s="83"/>
      <c r="AU159" s="83"/>
      <c r="AV159" s="83"/>
      <c r="AW159" s="83"/>
    </row>
    <row r="160" spans="1:49" s="82" customFormat="1" ht="15.75">
      <c r="A160" s="123"/>
      <c r="B160" s="124"/>
      <c r="C160" s="125"/>
      <c r="D160" s="125"/>
      <c r="E160" s="125"/>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L160" s="83"/>
      <c r="AM160" s="83"/>
      <c r="AN160" s="83"/>
      <c r="AO160" s="83"/>
      <c r="AP160" s="83"/>
      <c r="AQ160" s="83"/>
      <c r="AR160" s="83"/>
      <c r="AS160" s="83"/>
      <c r="AT160" s="83"/>
      <c r="AU160" s="83"/>
      <c r="AV160" s="83"/>
      <c r="AW160" s="83"/>
    </row>
    <row r="161" spans="1:49" s="82" customFormat="1" ht="15.75">
      <c r="A161" s="123"/>
      <c r="B161" s="124"/>
      <c r="C161" s="125"/>
      <c r="D161" s="125"/>
      <c r="E161" s="125"/>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L161" s="83"/>
      <c r="AM161" s="83"/>
      <c r="AN161" s="83"/>
      <c r="AO161" s="83"/>
      <c r="AP161" s="83"/>
      <c r="AQ161" s="83"/>
      <c r="AR161" s="83"/>
      <c r="AS161" s="83"/>
      <c r="AT161" s="83"/>
      <c r="AU161" s="83"/>
      <c r="AV161" s="83"/>
      <c r="AW161" s="83"/>
    </row>
    <row r="162" spans="1:49" s="82" customFormat="1" ht="15.75">
      <c r="A162" s="123"/>
      <c r="B162" s="124"/>
      <c r="C162" s="125"/>
      <c r="D162" s="125"/>
      <c r="E162" s="125"/>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L162" s="83"/>
      <c r="AM162" s="83"/>
      <c r="AN162" s="83"/>
      <c r="AO162" s="83"/>
      <c r="AP162" s="83"/>
      <c r="AQ162" s="83"/>
      <c r="AR162" s="83"/>
      <c r="AS162" s="83"/>
      <c r="AT162" s="83"/>
      <c r="AU162" s="83"/>
      <c r="AV162" s="83"/>
      <c r="AW162" s="83"/>
    </row>
    <row r="163" spans="1:49" s="82" customFormat="1" ht="15.75">
      <c r="A163" s="123"/>
      <c r="B163" s="124"/>
      <c r="C163" s="125"/>
      <c r="D163" s="125"/>
      <c r="E163" s="125"/>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L163" s="83"/>
      <c r="AM163" s="83"/>
      <c r="AN163" s="83"/>
      <c r="AO163" s="83"/>
      <c r="AP163" s="83"/>
      <c r="AQ163" s="83"/>
      <c r="AR163" s="83"/>
      <c r="AS163" s="83"/>
      <c r="AT163" s="83"/>
      <c r="AU163" s="83"/>
      <c r="AV163" s="83"/>
      <c r="AW163" s="83"/>
    </row>
    <row r="164" spans="1:49" s="82" customFormat="1" ht="15.75">
      <c r="A164" s="123"/>
      <c r="B164" s="124"/>
      <c r="C164" s="125"/>
      <c r="D164" s="125"/>
      <c r="E164" s="125"/>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L164" s="83"/>
      <c r="AM164" s="83"/>
      <c r="AN164" s="83"/>
      <c r="AO164" s="83"/>
      <c r="AP164" s="83"/>
      <c r="AQ164" s="83"/>
      <c r="AR164" s="83"/>
      <c r="AS164" s="83"/>
      <c r="AT164" s="83"/>
      <c r="AU164" s="83"/>
      <c r="AV164" s="83"/>
      <c r="AW164" s="83"/>
    </row>
    <row r="165" spans="1:49" s="82" customFormat="1" ht="15.75">
      <c r="A165" s="123"/>
      <c r="B165" s="124"/>
      <c r="C165" s="125"/>
      <c r="D165" s="125"/>
      <c r="E165" s="125"/>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L165" s="83"/>
      <c r="AM165" s="83"/>
      <c r="AN165" s="83"/>
      <c r="AO165" s="83"/>
      <c r="AP165" s="83"/>
      <c r="AQ165" s="83"/>
      <c r="AR165" s="83"/>
      <c r="AS165" s="83"/>
      <c r="AT165" s="83"/>
      <c r="AU165" s="83"/>
      <c r="AV165" s="83"/>
      <c r="AW165" s="83"/>
    </row>
    <row r="166" spans="1:49" s="82" customFormat="1" ht="15.75">
      <c r="A166" s="123"/>
      <c r="B166" s="124"/>
      <c r="C166" s="125"/>
      <c r="D166" s="125"/>
      <c r="E166" s="125"/>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L166" s="83"/>
      <c r="AM166" s="83"/>
      <c r="AN166" s="83"/>
      <c r="AO166" s="83"/>
      <c r="AP166" s="83"/>
      <c r="AQ166" s="83"/>
      <c r="AR166" s="83"/>
      <c r="AS166" s="83"/>
      <c r="AT166" s="83"/>
      <c r="AU166" s="83"/>
      <c r="AV166" s="83"/>
      <c r="AW166" s="83"/>
    </row>
    <row r="167" spans="1:49" s="82" customFormat="1" ht="15.75">
      <c r="A167" s="123"/>
      <c r="B167" s="124"/>
      <c r="C167" s="125"/>
      <c r="D167" s="125"/>
      <c r="E167" s="125"/>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L167" s="83"/>
      <c r="AM167" s="83"/>
      <c r="AN167" s="83"/>
      <c r="AO167" s="83"/>
      <c r="AP167" s="83"/>
      <c r="AQ167" s="83"/>
      <c r="AR167" s="83"/>
      <c r="AS167" s="83"/>
      <c r="AT167" s="83"/>
      <c r="AU167" s="83"/>
      <c r="AV167" s="83"/>
      <c r="AW167" s="83"/>
    </row>
    <row r="168" spans="1:49" s="82" customFormat="1" ht="15.75">
      <c r="A168" s="123"/>
      <c r="B168" s="124"/>
      <c r="C168" s="125"/>
      <c r="D168" s="125"/>
      <c r="E168" s="125"/>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L168" s="83"/>
      <c r="AM168" s="83"/>
      <c r="AN168" s="83"/>
      <c r="AO168" s="83"/>
      <c r="AP168" s="83"/>
      <c r="AQ168" s="83"/>
      <c r="AR168" s="83"/>
      <c r="AS168" s="83"/>
      <c r="AT168" s="83"/>
      <c r="AU168" s="83"/>
      <c r="AV168" s="83"/>
      <c r="AW168" s="83"/>
    </row>
    <row r="169" spans="1:49" s="82" customFormat="1" ht="15.75">
      <c r="A169" s="123"/>
      <c r="B169" s="124"/>
      <c r="C169" s="125"/>
      <c r="D169" s="125"/>
      <c r="E169" s="125"/>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L169" s="83"/>
      <c r="AM169" s="83"/>
      <c r="AN169" s="83"/>
      <c r="AO169" s="83"/>
      <c r="AP169" s="83"/>
      <c r="AQ169" s="83"/>
      <c r="AR169" s="83"/>
      <c r="AS169" s="83"/>
      <c r="AT169" s="83"/>
      <c r="AU169" s="83"/>
      <c r="AV169" s="83"/>
      <c r="AW169" s="83"/>
    </row>
    <row r="170" spans="1:49" s="82" customFormat="1" ht="15.75">
      <c r="A170" s="123"/>
      <c r="B170" s="124"/>
      <c r="C170" s="125"/>
      <c r="D170" s="125"/>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L170" s="83"/>
      <c r="AM170" s="83"/>
      <c r="AN170" s="83"/>
      <c r="AO170" s="83"/>
      <c r="AP170" s="83"/>
      <c r="AQ170" s="83"/>
      <c r="AR170" s="83"/>
      <c r="AS170" s="83"/>
      <c r="AT170" s="83"/>
      <c r="AU170" s="83"/>
      <c r="AV170" s="83"/>
      <c r="AW170" s="83"/>
    </row>
    <row r="171" spans="1:49" s="82" customFormat="1" ht="15.75">
      <c r="A171" s="123"/>
      <c r="B171" s="124"/>
      <c r="C171" s="125"/>
      <c r="D171" s="125"/>
      <c r="E171" s="125"/>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L171" s="83"/>
      <c r="AM171" s="83"/>
      <c r="AN171" s="83"/>
      <c r="AO171" s="83"/>
      <c r="AP171" s="83"/>
      <c r="AQ171" s="83"/>
      <c r="AR171" s="83"/>
      <c r="AS171" s="83"/>
      <c r="AT171" s="83"/>
      <c r="AU171" s="83"/>
      <c r="AV171" s="83"/>
      <c r="AW171" s="83"/>
    </row>
    <row r="172" spans="1:49" s="82" customFormat="1" ht="15.75">
      <c r="A172" s="123"/>
      <c r="B172" s="124"/>
      <c r="C172" s="125"/>
      <c r="D172" s="125"/>
      <c r="E172" s="125"/>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L172" s="83"/>
      <c r="AM172" s="83"/>
      <c r="AN172" s="83"/>
      <c r="AO172" s="83"/>
      <c r="AP172" s="83"/>
      <c r="AQ172" s="83"/>
      <c r="AR172" s="83"/>
      <c r="AS172" s="83"/>
      <c r="AT172" s="83"/>
      <c r="AU172" s="83"/>
      <c r="AV172" s="83"/>
      <c r="AW172" s="83"/>
    </row>
    <row r="173" spans="1:49" s="82" customFormat="1" ht="15.75">
      <c r="A173" s="123"/>
      <c r="B173" s="124"/>
      <c r="C173" s="125"/>
      <c r="D173" s="125"/>
      <c r="E173" s="125"/>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L173" s="83"/>
      <c r="AM173" s="83"/>
      <c r="AN173" s="83"/>
      <c r="AO173" s="83"/>
      <c r="AP173" s="83"/>
      <c r="AQ173" s="83"/>
      <c r="AR173" s="83"/>
      <c r="AS173" s="83"/>
      <c r="AT173" s="83"/>
      <c r="AU173" s="83"/>
      <c r="AV173" s="83"/>
      <c r="AW173" s="83"/>
    </row>
    <row r="174" spans="1:49" s="82" customFormat="1" ht="15.75">
      <c r="A174" s="123"/>
      <c r="B174" s="124"/>
      <c r="C174" s="125"/>
      <c r="D174" s="125"/>
      <c r="E174" s="125"/>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L174" s="83"/>
      <c r="AM174" s="83"/>
      <c r="AN174" s="83"/>
      <c r="AO174" s="83"/>
      <c r="AP174" s="83"/>
      <c r="AQ174" s="83"/>
      <c r="AR174" s="83"/>
      <c r="AS174" s="83"/>
      <c r="AT174" s="83"/>
      <c r="AU174" s="83"/>
      <c r="AV174" s="83"/>
      <c r="AW174" s="83"/>
    </row>
    <row r="175" spans="1:49" s="82" customFormat="1" ht="15.75">
      <c r="A175" s="123"/>
      <c r="B175" s="124"/>
      <c r="C175" s="125"/>
      <c r="D175" s="125"/>
      <c r="E175" s="125"/>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L175" s="83"/>
      <c r="AM175" s="83"/>
      <c r="AN175" s="83"/>
      <c r="AO175" s="83"/>
      <c r="AP175" s="83"/>
      <c r="AQ175" s="83"/>
      <c r="AR175" s="83"/>
      <c r="AS175" s="83"/>
      <c r="AT175" s="83"/>
      <c r="AU175" s="83"/>
      <c r="AV175" s="83"/>
      <c r="AW175" s="83"/>
    </row>
    <row r="176" spans="1:49" s="82" customFormat="1" ht="15.75">
      <c r="A176" s="123"/>
      <c r="B176" s="124"/>
      <c r="C176" s="125"/>
      <c r="D176" s="125"/>
      <c r="E176" s="125"/>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L176" s="83"/>
      <c r="AM176" s="83"/>
      <c r="AN176" s="83"/>
      <c r="AO176" s="83"/>
      <c r="AP176" s="83"/>
      <c r="AQ176" s="83"/>
      <c r="AR176" s="83"/>
      <c r="AS176" s="83"/>
      <c r="AT176" s="83"/>
      <c r="AU176" s="83"/>
      <c r="AV176" s="83"/>
      <c r="AW176" s="83"/>
    </row>
    <row r="177" spans="1:49" s="82" customFormat="1" ht="15.75">
      <c r="A177" s="123"/>
      <c r="B177" s="124"/>
      <c r="C177" s="125"/>
      <c r="D177" s="125"/>
      <c r="E177" s="125"/>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L177" s="83"/>
      <c r="AM177" s="83"/>
      <c r="AN177" s="83"/>
      <c r="AO177" s="83"/>
      <c r="AP177" s="83"/>
      <c r="AQ177" s="83"/>
      <c r="AR177" s="83"/>
      <c r="AS177" s="83"/>
      <c r="AT177" s="83"/>
      <c r="AU177" s="83"/>
      <c r="AV177" s="83"/>
      <c r="AW177" s="83"/>
    </row>
    <row r="178" spans="1:49" s="82" customFormat="1" ht="15.75">
      <c r="A178" s="123"/>
      <c r="B178" s="124"/>
      <c r="C178" s="125"/>
      <c r="D178" s="125"/>
      <c r="E178" s="125"/>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L178" s="83"/>
      <c r="AM178" s="83"/>
      <c r="AN178" s="83"/>
      <c r="AO178" s="83"/>
      <c r="AP178" s="83"/>
      <c r="AQ178" s="83"/>
      <c r="AR178" s="83"/>
      <c r="AS178" s="83"/>
      <c r="AT178" s="83"/>
      <c r="AU178" s="83"/>
      <c r="AV178" s="83"/>
      <c r="AW178" s="83"/>
    </row>
    <row r="179" spans="1:49" s="82" customFormat="1" ht="15.75">
      <c r="A179" s="123"/>
      <c r="B179" s="124"/>
      <c r="C179" s="125"/>
      <c r="D179" s="125"/>
      <c r="E179" s="125"/>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L179" s="83"/>
      <c r="AM179" s="83"/>
      <c r="AN179" s="83"/>
      <c r="AO179" s="83"/>
      <c r="AP179" s="83"/>
      <c r="AQ179" s="83"/>
      <c r="AR179" s="83"/>
      <c r="AS179" s="83"/>
      <c r="AT179" s="83"/>
      <c r="AU179" s="83"/>
      <c r="AV179" s="83"/>
      <c r="AW179" s="83"/>
    </row>
    <row r="180" spans="1:49" s="82" customFormat="1" ht="15.75">
      <c r="A180" s="123"/>
      <c r="B180" s="124"/>
      <c r="C180" s="125"/>
      <c r="D180" s="125"/>
      <c r="E180" s="125"/>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L180" s="83"/>
      <c r="AM180" s="83"/>
      <c r="AN180" s="83"/>
      <c r="AO180" s="83"/>
      <c r="AP180" s="83"/>
      <c r="AQ180" s="83"/>
      <c r="AR180" s="83"/>
      <c r="AS180" s="83"/>
      <c r="AT180" s="83"/>
      <c r="AU180" s="83"/>
      <c r="AV180" s="83"/>
      <c r="AW180" s="83"/>
    </row>
    <row r="181" spans="1:49" s="82" customFormat="1" ht="15.75">
      <c r="A181" s="123"/>
      <c r="B181" s="124"/>
      <c r="C181" s="125"/>
      <c r="D181" s="125"/>
      <c r="E181" s="125"/>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L181" s="83"/>
      <c r="AM181" s="83"/>
      <c r="AN181" s="83"/>
      <c r="AO181" s="83"/>
      <c r="AP181" s="83"/>
      <c r="AQ181" s="83"/>
      <c r="AR181" s="83"/>
      <c r="AS181" s="83"/>
      <c r="AT181" s="83"/>
      <c r="AU181" s="83"/>
      <c r="AV181" s="83"/>
      <c r="AW181" s="83"/>
    </row>
    <row r="182" spans="1:49" s="82" customFormat="1" ht="15.75">
      <c r="A182" s="123"/>
      <c r="B182" s="124"/>
      <c r="C182" s="125"/>
      <c r="D182" s="125"/>
      <c r="E182" s="125"/>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L182" s="83"/>
      <c r="AM182" s="83"/>
      <c r="AN182" s="83"/>
      <c r="AO182" s="83"/>
      <c r="AP182" s="83"/>
      <c r="AQ182" s="83"/>
      <c r="AR182" s="83"/>
      <c r="AS182" s="83"/>
      <c r="AT182" s="83"/>
      <c r="AU182" s="83"/>
      <c r="AV182" s="83"/>
      <c r="AW182" s="83"/>
    </row>
    <row r="183" spans="1:49" s="82" customFormat="1" ht="15.75">
      <c r="A183" s="123"/>
      <c r="B183" s="124"/>
      <c r="C183" s="125"/>
      <c r="D183" s="125"/>
      <c r="E183" s="125"/>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L183" s="83"/>
      <c r="AM183" s="83"/>
      <c r="AN183" s="83"/>
      <c r="AO183" s="83"/>
      <c r="AP183" s="83"/>
      <c r="AQ183" s="83"/>
      <c r="AR183" s="83"/>
      <c r="AS183" s="83"/>
      <c r="AT183" s="83"/>
      <c r="AU183" s="83"/>
      <c r="AV183" s="83"/>
      <c r="AW183" s="83"/>
    </row>
    <row r="184" spans="1:49" s="82" customFormat="1" ht="15.75">
      <c r="A184" s="123"/>
      <c r="B184" s="124"/>
      <c r="C184" s="125"/>
      <c r="D184" s="125"/>
      <c r="E184" s="125"/>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L184" s="83"/>
      <c r="AM184" s="83"/>
      <c r="AN184" s="83"/>
      <c r="AO184" s="83"/>
      <c r="AP184" s="83"/>
      <c r="AQ184" s="83"/>
      <c r="AR184" s="83"/>
      <c r="AS184" s="83"/>
      <c r="AT184" s="83"/>
      <c r="AU184" s="83"/>
      <c r="AV184" s="83"/>
      <c r="AW184" s="83"/>
    </row>
    <row r="185" spans="1:49" s="82" customFormat="1" ht="15.75">
      <c r="A185" s="123"/>
      <c r="B185" s="124"/>
      <c r="C185" s="125"/>
      <c r="D185" s="125"/>
      <c r="E185" s="125"/>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L185" s="83"/>
      <c r="AM185" s="83"/>
      <c r="AN185" s="83"/>
      <c r="AO185" s="83"/>
      <c r="AP185" s="83"/>
      <c r="AQ185" s="83"/>
      <c r="AR185" s="83"/>
      <c r="AS185" s="83"/>
      <c r="AT185" s="83"/>
      <c r="AU185" s="83"/>
      <c r="AV185" s="83"/>
      <c r="AW185" s="83"/>
    </row>
    <row r="186" spans="1:49" s="82" customFormat="1" ht="15.75">
      <c r="A186" s="123"/>
      <c r="B186" s="124"/>
      <c r="C186" s="125"/>
      <c r="D186" s="125"/>
      <c r="E186" s="125"/>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L186" s="83"/>
      <c r="AM186" s="83"/>
      <c r="AN186" s="83"/>
      <c r="AO186" s="83"/>
      <c r="AP186" s="83"/>
      <c r="AQ186" s="83"/>
      <c r="AR186" s="83"/>
      <c r="AS186" s="83"/>
      <c r="AT186" s="83"/>
      <c r="AU186" s="83"/>
      <c r="AV186" s="83"/>
      <c r="AW186" s="83"/>
    </row>
    <row r="187" spans="1:49" s="82" customFormat="1" ht="15.75">
      <c r="A187" s="123"/>
      <c r="B187" s="124"/>
      <c r="C187" s="125"/>
      <c r="D187" s="125"/>
      <c r="E187" s="125"/>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L187" s="83"/>
      <c r="AM187" s="83"/>
      <c r="AN187" s="83"/>
      <c r="AO187" s="83"/>
      <c r="AP187" s="83"/>
      <c r="AQ187" s="83"/>
      <c r="AR187" s="83"/>
      <c r="AS187" s="83"/>
      <c r="AT187" s="83"/>
      <c r="AU187" s="83"/>
      <c r="AV187" s="83"/>
      <c r="AW187" s="83"/>
    </row>
    <row r="188" spans="1:49" s="82" customFormat="1" ht="15.75">
      <c r="A188" s="123"/>
      <c r="B188" s="124"/>
      <c r="C188" s="125"/>
      <c r="D188" s="125"/>
      <c r="E188" s="12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L188" s="83"/>
      <c r="AM188" s="83"/>
      <c r="AN188" s="83"/>
      <c r="AO188" s="83"/>
      <c r="AP188" s="83"/>
      <c r="AQ188" s="83"/>
      <c r="AR188" s="83"/>
      <c r="AS188" s="83"/>
      <c r="AT188" s="83"/>
      <c r="AU188" s="83"/>
      <c r="AV188" s="83"/>
      <c r="AW188" s="83"/>
    </row>
    <row r="189" spans="1:49" s="82" customFormat="1" ht="15.75">
      <c r="A189" s="123"/>
      <c r="B189" s="124"/>
      <c r="C189" s="125"/>
      <c r="D189" s="125"/>
      <c r="E189" s="12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L189" s="83"/>
      <c r="AM189" s="83"/>
      <c r="AN189" s="83"/>
      <c r="AO189" s="83"/>
      <c r="AP189" s="83"/>
      <c r="AQ189" s="83"/>
      <c r="AR189" s="83"/>
      <c r="AS189" s="83"/>
      <c r="AT189" s="83"/>
      <c r="AU189" s="83"/>
      <c r="AV189" s="83"/>
      <c r="AW189" s="83"/>
    </row>
    <row r="190" spans="1:49" s="82" customFormat="1" ht="15.75">
      <c r="A190" s="123"/>
      <c r="B190" s="124"/>
      <c r="C190" s="125"/>
      <c r="D190" s="125"/>
      <c r="E190" s="125"/>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L190" s="83"/>
      <c r="AM190" s="83"/>
      <c r="AN190" s="83"/>
      <c r="AO190" s="83"/>
      <c r="AP190" s="83"/>
      <c r="AQ190" s="83"/>
      <c r="AR190" s="83"/>
      <c r="AS190" s="83"/>
      <c r="AT190" s="83"/>
      <c r="AU190" s="83"/>
      <c r="AV190" s="83"/>
      <c r="AW190" s="83"/>
    </row>
    <row r="191" spans="1:49" s="82" customFormat="1" ht="15.75">
      <c r="A191" s="123"/>
      <c r="B191" s="124"/>
      <c r="C191" s="125"/>
      <c r="D191" s="125"/>
      <c r="E191" s="125"/>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L191" s="83"/>
      <c r="AM191" s="83"/>
      <c r="AN191" s="83"/>
      <c r="AO191" s="83"/>
      <c r="AP191" s="83"/>
      <c r="AQ191" s="83"/>
      <c r="AR191" s="83"/>
      <c r="AS191" s="83"/>
      <c r="AT191" s="83"/>
      <c r="AU191" s="83"/>
      <c r="AV191" s="83"/>
      <c r="AW191" s="83"/>
    </row>
    <row r="192" spans="1:49" s="82" customFormat="1" ht="15.75">
      <c r="A192" s="123"/>
      <c r="B192" s="124"/>
      <c r="C192" s="125"/>
      <c r="D192" s="125"/>
      <c r="E192" s="125"/>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L192" s="83"/>
      <c r="AM192" s="83"/>
      <c r="AN192" s="83"/>
      <c r="AO192" s="83"/>
      <c r="AP192" s="83"/>
      <c r="AQ192" s="83"/>
      <c r="AR192" s="83"/>
      <c r="AS192" s="83"/>
      <c r="AT192" s="83"/>
      <c r="AU192" s="83"/>
      <c r="AV192" s="83"/>
      <c r="AW192" s="83"/>
    </row>
    <row r="193" spans="1:49" s="82" customFormat="1" ht="15.75">
      <c r="A193" s="123"/>
      <c r="B193" s="124"/>
      <c r="C193" s="125"/>
      <c r="D193" s="125"/>
      <c r="E193" s="125"/>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L193" s="83"/>
      <c r="AM193" s="83"/>
      <c r="AN193" s="83"/>
      <c r="AO193" s="83"/>
      <c r="AP193" s="83"/>
      <c r="AQ193" s="83"/>
      <c r="AR193" s="83"/>
      <c r="AS193" s="83"/>
      <c r="AT193" s="83"/>
      <c r="AU193" s="83"/>
      <c r="AV193" s="83"/>
      <c r="AW193" s="83"/>
    </row>
    <row r="194" spans="1:49" s="82" customFormat="1" ht="15.75">
      <c r="A194" s="123"/>
      <c r="B194" s="124"/>
      <c r="C194" s="125"/>
      <c r="D194" s="125"/>
      <c r="E194" s="125"/>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L194" s="83"/>
      <c r="AM194" s="83"/>
      <c r="AN194" s="83"/>
      <c r="AO194" s="83"/>
      <c r="AP194" s="83"/>
      <c r="AQ194" s="83"/>
      <c r="AR194" s="83"/>
      <c r="AS194" s="83"/>
      <c r="AT194" s="83"/>
      <c r="AU194" s="83"/>
      <c r="AV194" s="83"/>
      <c r="AW194" s="83"/>
    </row>
    <row r="195" spans="1:49" s="82" customFormat="1" ht="15.75">
      <c r="A195" s="123"/>
      <c r="B195" s="124"/>
      <c r="C195" s="125"/>
      <c r="D195" s="125"/>
      <c r="E195" s="125"/>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L195" s="83"/>
      <c r="AM195" s="83"/>
      <c r="AN195" s="83"/>
      <c r="AO195" s="83"/>
      <c r="AP195" s="83"/>
      <c r="AQ195" s="83"/>
      <c r="AR195" s="83"/>
      <c r="AS195" s="83"/>
      <c r="AT195" s="83"/>
      <c r="AU195" s="83"/>
      <c r="AV195" s="83"/>
      <c r="AW195" s="83"/>
    </row>
    <row r="196" spans="1:49" s="82" customFormat="1" ht="15.75">
      <c r="A196" s="123"/>
      <c r="B196" s="124"/>
      <c r="C196" s="125"/>
      <c r="D196" s="125"/>
      <c r="E196" s="125"/>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L196" s="83"/>
      <c r="AM196" s="83"/>
      <c r="AN196" s="83"/>
      <c r="AO196" s="83"/>
      <c r="AP196" s="83"/>
      <c r="AQ196" s="83"/>
      <c r="AR196" s="83"/>
      <c r="AS196" s="83"/>
      <c r="AT196" s="83"/>
      <c r="AU196" s="83"/>
      <c r="AV196" s="83"/>
      <c r="AW196" s="83"/>
    </row>
    <row r="197" spans="1:49" s="82" customFormat="1" ht="15.75">
      <c r="A197" s="123"/>
      <c r="B197" s="124"/>
      <c r="C197" s="125"/>
      <c r="D197" s="125"/>
      <c r="E197" s="125"/>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L197" s="83"/>
      <c r="AM197" s="83"/>
      <c r="AN197" s="83"/>
      <c r="AO197" s="83"/>
      <c r="AP197" s="83"/>
      <c r="AQ197" s="83"/>
      <c r="AR197" s="83"/>
      <c r="AS197" s="83"/>
      <c r="AT197" s="83"/>
      <c r="AU197" s="83"/>
      <c r="AV197" s="83"/>
      <c r="AW197" s="83"/>
    </row>
    <row r="198" spans="1:49" s="82" customFormat="1" ht="15.75">
      <c r="A198" s="123"/>
      <c r="B198" s="124"/>
      <c r="C198" s="125"/>
      <c r="D198" s="125"/>
      <c r="E198" s="125"/>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L198" s="83"/>
      <c r="AM198" s="83"/>
      <c r="AN198" s="83"/>
      <c r="AO198" s="83"/>
      <c r="AP198" s="83"/>
      <c r="AQ198" s="83"/>
      <c r="AR198" s="83"/>
      <c r="AS198" s="83"/>
      <c r="AT198" s="83"/>
      <c r="AU198" s="83"/>
      <c r="AV198" s="83"/>
      <c r="AW198" s="83"/>
    </row>
    <row r="199" spans="1:49" s="82" customFormat="1" ht="15.75">
      <c r="A199" s="123"/>
      <c r="B199" s="124"/>
      <c r="C199" s="125"/>
      <c r="D199" s="125"/>
      <c r="E199" s="125"/>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L199" s="83"/>
      <c r="AM199" s="83"/>
      <c r="AN199" s="83"/>
      <c r="AO199" s="83"/>
      <c r="AP199" s="83"/>
      <c r="AQ199" s="83"/>
      <c r="AR199" s="83"/>
      <c r="AS199" s="83"/>
      <c r="AT199" s="83"/>
      <c r="AU199" s="83"/>
      <c r="AV199" s="83"/>
      <c r="AW199" s="83"/>
    </row>
    <row r="200" spans="1:49" s="82" customFormat="1" ht="15.75">
      <c r="A200" s="123"/>
      <c r="B200" s="124"/>
      <c r="C200" s="125"/>
      <c r="D200" s="125"/>
      <c r="E200" s="125"/>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L200" s="83"/>
      <c r="AM200" s="83"/>
      <c r="AN200" s="83"/>
      <c r="AO200" s="83"/>
      <c r="AP200" s="83"/>
      <c r="AQ200" s="83"/>
      <c r="AR200" s="83"/>
      <c r="AS200" s="83"/>
      <c r="AT200" s="83"/>
      <c r="AU200" s="83"/>
      <c r="AV200" s="83"/>
      <c r="AW200" s="83"/>
    </row>
    <row r="201" spans="1:49" s="82" customFormat="1" ht="15.75">
      <c r="A201" s="123"/>
      <c r="B201" s="124"/>
      <c r="C201" s="125"/>
      <c r="D201" s="125"/>
      <c r="E201" s="125"/>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L201" s="83"/>
      <c r="AM201" s="83"/>
      <c r="AN201" s="83"/>
      <c r="AO201" s="83"/>
      <c r="AP201" s="83"/>
      <c r="AQ201" s="83"/>
      <c r="AR201" s="83"/>
      <c r="AS201" s="83"/>
      <c r="AT201" s="83"/>
      <c r="AU201" s="83"/>
      <c r="AV201" s="83"/>
      <c r="AW201" s="83"/>
    </row>
    <row r="202" spans="1:49" s="82" customFormat="1" ht="15.75">
      <c r="A202" s="123"/>
      <c r="B202" s="124"/>
      <c r="C202" s="125"/>
      <c r="D202" s="125"/>
      <c r="E202" s="125"/>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L202" s="83"/>
      <c r="AM202" s="83"/>
      <c r="AN202" s="83"/>
      <c r="AO202" s="83"/>
      <c r="AP202" s="83"/>
      <c r="AQ202" s="83"/>
      <c r="AR202" s="83"/>
      <c r="AS202" s="83"/>
      <c r="AT202" s="83"/>
      <c r="AU202" s="83"/>
      <c r="AV202" s="83"/>
      <c r="AW202" s="83"/>
    </row>
    <row r="203" spans="1:49" s="82" customFormat="1" ht="15.75">
      <c r="A203" s="123"/>
      <c r="B203" s="124"/>
      <c r="C203" s="125"/>
      <c r="D203" s="125"/>
      <c r="E203" s="125"/>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L203" s="83"/>
      <c r="AM203" s="83"/>
      <c r="AN203" s="83"/>
      <c r="AO203" s="83"/>
      <c r="AP203" s="83"/>
      <c r="AQ203" s="83"/>
      <c r="AR203" s="83"/>
      <c r="AS203" s="83"/>
      <c r="AT203" s="83"/>
      <c r="AU203" s="83"/>
      <c r="AV203" s="83"/>
      <c r="AW203" s="83"/>
    </row>
    <row r="204" spans="1:49" s="82" customFormat="1" ht="15.75">
      <c r="A204" s="123"/>
      <c r="B204" s="124"/>
      <c r="C204" s="125"/>
      <c r="D204" s="125"/>
      <c r="E204" s="125"/>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L204" s="83"/>
      <c r="AM204" s="83"/>
      <c r="AN204" s="83"/>
      <c r="AO204" s="83"/>
      <c r="AP204" s="83"/>
      <c r="AQ204" s="83"/>
      <c r="AR204" s="83"/>
      <c r="AS204" s="83"/>
      <c r="AT204" s="83"/>
      <c r="AU204" s="83"/>
      <c r="AV204" s="83"/>
      <c r="AW204" s="83"/>
    </row>
    <row r="205" spans="1:49" s="82" customFormat="1" ht="15.75">
      <c r="A205" s="123"/>
      <c r="B205" s="124"/>
      <c r="C205" s="125"/>
      <c r="D205" s="125"/>
      <c r="E205" s="125"/>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L205" s="83"/>
      <c r="AM205" s="83"/>
      <c r="AN205" s="83"/>
      <c r="AO205" s="83"/>
      <c r="AP205" s="83"/>
      <c r="AQ205" s="83"/>
      <c r="AR205" s="83"/>
      <c r="AS205" s="83"/>
      <c r="AT205" s="83"/>
      <c r="AU205" s="83"/>
      <c r="AV205" s="83"/>
      <c r="AW205" s="83"/>
    </row>
    <row r="206" spans="1:49" s="82" customFormat="1" ht="15.75">
      <c r="A206" s="123"/>
      <c r="B206" s="124"/>
      <c r="C206" s="125"/>
      <c r="D206" s="125"/>
      <c r="E206" s="125"/>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L206" s="83"/>
      <c r="AM206" s="83"/>
      <c r="AN206" s="83"/>
      <c r="AO206" s="83"/>
      <c r="AP206" s="83"/>
      <c r="AQ206" s="83"/>
      <c r="AR206" s="83"/>
      <c r="AS206" s="83"/>
      <c r="AT206" s="83"/>
      <c r="AU206" s="83"/>
      <c r="AV206" s="83"/>
      <c r="AW206" s="83"/>
    </row>
    <row r="207" spans="1:49" s="82" customFormat="1" ht="15.75">
      <c r="A207" s="123"/>
      <c r="B207" s="124"/>
      <c r="C207" s="125"/>
      <c r="D207" s="125"/>
      <c r="E207" s="125"/>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L207" s="83"/>
      <c r="AM207" s="83"/>
      <c r="AN207" s="83"/>
      <c r="AO207" s="83"/>
      <c r="AP207" s="83"/>
      <c r="AQ207" s="83"/>
      <c r="AR207" s="83"/>
      <c r="AS207" s="83"/>
      <c r="AT207" s="83"/>
      <c r="AU207" s="83"/>
      <c r="AV207" s="83"/>
      <c r="AW207" s="83"/>
    </row>
    <row r="208" spans="1:49" s="82" customFormat="1" ht="15.75">
      <c r="A208" s="123"/>
      <c r="B208" s="124"/>
      <c r="C208" s="125"/>
      <c r="D208" s="125"/>
      <c r="E208" s="125"/>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L208" s="83"/>
      <c r="AM208" s="83"/>
      <c r="AN208" s="83"/>
      <c r="AO208" s="83"/>
      <c r="AP208" s="83"/>
      <c r="AQ208" s="83"/>
      <c r="AR208" s="83"/>
      <c r="AS208" s="83"/>
      <c r="AT208" s="83"/>
      <c r="AU208" s="83"/>
      <c r="AV208" s="83"/>
      <c r="AW208" s="83"/>
    </row>
    <row r="209" spans="1:49" s="82" customFormat="1" ht="15.75">
      <c r="A209" s="123"/>
      <c r="B209" s="124"/>
      <c r="C209" s="125"/>
      <c r="D209" s="125"/>
      <c r="E209" s="125"/>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L209" s="83"/>
      <c r="AM209" s="83"/>
      <c r="AN209" s="83"/>
      <c r="AO209" s="83"/>
      <c r="AP209" s="83"/>
      <c r="AQ209" s="83"/>
      <c r="AR209" s="83"/>
      <c r="AS209" s="83"/>
      <c r="AT209" s="83"/>
      <c r="AU209" s="83"/>
      <c r="AV209" s="83"/>
      <c r="AW209" s="83"/>
    </row>
    <row r="210" spans="1:49" s="82" customFormat="1" ht="15.75">
      <c r="A210" s="123"/>
      <c r="B210" s="124"/>
      <c r="C210" s="125"/>
      <c r="D210" s="125"/>
      <c r="E210" s="125"/>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L210" s="83"/>
      <c r="AM210" s="83"/>
      <c r="AN210" s="83"/>
      <c r="AO210" s="83"/>
      <c r="AP210" s="83"/>
      <c r="AQ210" s="83"/>
      <c r="AR210" s="83"/>
      <c r="AS210" s="83"/>
      <c r="AT210" s="83"/>
      <c r="AU210" s="83"/>
      <c r="AV210" s="83"/>
      <c r="AW210" s="83"/>
    </row>
    <row r="211" spans="1:49" s="82" customFormat="1" ht="15.75">
      <c r="A211" s="123"/>
      <c r="B211" s="124"/>
      <c r="C211" s="125"/>
      <c r="D211" s="125"/>
      <c r="E211" s="125"/>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L211" s="83"/>
      <c r="AM211" s="83"/>
      <c r="AN211" s="83"/>
      <c r="AO211" s="83"/>
      <c r="AP211" s="83"/>
      <c r="AQ211" s="83"/>
      <c r="AR211" s="83"/>
      <c r="AS211" s="83"/>
      <c r="AT211" s="83"/>
      <c r="AU211" s="83"/>
      <c r="AV211" s="83"/>
      <c r="AW211" s="83"/>
    </row>
    <row r="212" spans="1:49" s="82" customFormat="1" ht="15.75">
      <c r="A212" s="123"/>
      <c r="B212" s="124"/>
      <c r="C212" s="125"/>
      <c r="D212" s="125"/>
      <c r="E212" s="125"/>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L212" s="83"/>
      <c r="AM212" s="83"/>
      <c r="AN212" s="83"/>
      <c r="AO212" s="83"/>
      <c r="AP212" s="83"/>
      <c r="AQ212" s="83"/>
      <c r="AR212" s="83"/>
      <c r="AS212" s="83"/>
      <c r="AT212" s="83"/>
      <c r="AU212" s="83"/>
      <c r="AV212" s="83"/>
      <c r="AW212" s="83"/>
    </row>
    <row r="213" spans="1:49" s="82" customFormat="1" ht="15.75">
      <c r="A213" s="123"/>
      <c r="B213" s="124"/>
      <c r="C213" s="125"/>
      <c r="D213" s="125"/>
      <c r="E213" s="125"/>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L213" s="83"/>
      <c r="AM213" s="83"/>
      <c r="AN213" s="83"/>
      <c r="AO213" s="83"/>
      <c r="AP213" s="83"/>
      <c r="AQ213" s="83"/>
      <c r="AR213" s="83"/>
      <c r="AS213" s="83"/>
      <c r="AT213" s="83"/>
      <c r="AU213" s="83"/>
      <c r="AV213" s="83"/>
      <c r="AW213" s="83"/>
    </row>
    <row r="214" spans="1:49" s="82" customFormat="1" ht="15.75">
      <c r="A214" s="123"/>
      <c r="B214" s="124"/>
      <c r="C214" s="125"/>
      <c r="D214" s="125"/>
      <c r="E214" s="125"/>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L214" s="83"/>
      <c r="AM214" s="83"/>
      <c r="AN214" s="83"/>
      <c r="AO214" s="83"/>
      <c r="AP214" s="83"/>
      <c r="AQ214" s="83"/>
      <c r="AR214" s="83"/>
      <c r="AS214" s="83"/>
      <c r="AT214" s="83"/>
      <c r="AU214" s="83"/>
      <c r="AV214" s="83"/>
      <c r="AW214" s="83"/>
    </row>
    <row r="215" spans="1:49" s="82" customFormat="1" ht="15.75">
      <c r="A215" s="123"/>
      <c r="B215" s="124"/>
      <c r="C215" s="125"/>
      <c r="D215" s="125"/>
      <c r="E215" s="125"/>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L215" s="83"/>
      <c r="AM215" s="83"/>
      <c r="AN215" s="83"/>
      <c r="AO215" s="83"/>
      <c r="AP215" s="83"/>
      <c r="AQ215" s="83"/>
      <c r="AR215" s="83"/>
      <c r="AS215" s="83"/>
      <c r="AT215" s="83"/>
      <c r="AU215" s="83"/>
      <c r="AV215" s="83"/>
      <c r="AW215" s="83"/>
    </row>
    <row r="216" spans="1:49" s="82" customFormat="1" ht="15.75">
      <c r="A216" s="123"/>
      <c r="B216" s="124"/>
      <c r="C216" s="125"/>
      <c r="D216" s="125"/>
      <c r="E216" s="125"/>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L216" s="83"/>
      <c r="AM216" s="83"/>
      <c r="AN216" s="83"/>
      <c r="AO216" s="83"/>
      <c r="AP216" s="83"/>
      <c r="AQ216" s="83"/>
      <c r="AR216" s="83"/>
      <c r="AS216" s="83"/>
      <c r="AT216" s="83"/>
      <c r="AU216" s="83"/>
      <c r="AV216" s="83"/>
      <c r="AW216" s="83"/>
    </row>
    <row r="217" spans="1:49" s="82" customFormat="1" ht="15.75">
      <c r="A217" s="123"/>
      <c r="B217" s="124"/>
      <c r="C217" s="125"/>
      <c r="D217" s="125"/>
      <c r="E217" s="125"/>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L217" s="83"/>
      <c r="AM217" s="83"/>
      <c r="AN217" s="83"/>
      <c r="AO217" s="83"/>
      <c r="AP217" s="83"/>
      <c r="AQ217" s="83"/>
      <c r="AR217" s="83"/>
      <c r="AS217" s="83"/>
      <c r="AT217" s="83"/>
      <c r="AU217" s="83"/>
      <c r="AV217" s="83"/>
      <c r="AW217" s="83"/>
    </row>
    <row r="218" spans="1:49" s="82" customFormat="1" ht="15.75">
      <c r="A218" s="123"/>
      <c r="B218" s="124"/>
      <c r="C218" s="125"/>
      <c r="D218" s="125"/>
      <c r="E218" s="125"/>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L218" s="83"/>
      <c r="AM218" s="83"/>
      <c r="AN218" s="83"/>
      <c r="AO218" s="83"/>
      <c r="AP218" s="83"/>
      <c r="AQ218" s="83"/>
      <c r="AR218" s="83"/>
      <c r="AS218" s="83"/>
      <c r="AT218" s="83"/>
      <c r="AU218" s="83"/>
      <c r="AV218" s="83"/>
      <c r="AW218" s="83"/>
    </row>
    <row r="219" spans="1:49" s="82" customFormat="1" ht="15.75">
      <c r="A219" s="123"/>
      <c r="B219" s="124"/>
      <c r="C219" s="125"/>
      <c r="D219" s="125"/>
      <c r="E219" s="125"/>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L219" s="83"/>
      <c r="AM219" s="83"/>
      <c r="AN219" s="83"/>
      <c r="AO219" s="83"/>
      <c r="AP219" s="83"/>
      <c r="AQ219" s="83"/>
      <c r="AR219" s="83"/>
      <c r="AS219" s="83"/>
      <c r="AT219" s="83"/>
      <c r="AU219" s="83"/>
      <c r="AV219" s="83"/>
      <c r="AW219" s="83"/>
    </row>
    <row r="220" spans="1:49" s="82" customFormat="1" ht="15.75">
      <c r="A220" s="123"/>
      <c r="B220" s="124"/>
      <c r="C220" s="125"/>
      <c r="D220" s="125"/>
      <c r="E220" s="125"/>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L220" s="83"/>
      <c r="AM220" s="83"/>
      <c r="AN220" s="83"/>
      <c r="AO220" s="83"/>
      <c r="AP220" s="83"/>
      <c r="AQ220" s="83"/>
      <c r="AR220" s="83"/>
      <c r="AS220" s="83"/>
      <c r="AT220" s="83"/>
      <c r="AU220" s="83"/>
      <c r="AV220" s="83"/>
      <c r="AW220" s="83"/>
    </row>
    <row r="221" spans="1:49" s="82" customFormat="1" ht="15.75">
      <c r="A221" s="123"/>
      <c r="B221" s="124"/>
      <c r="C221" s="125"/>
      <c r="D221" s="125"/>
      <c r="E221" s="125"/>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L221" s="83"/>
      <c r="AM221" s="83"/>
      <c r="AN221" s="83"/>
      <c r="AO221" s="83"/>
      <c r="AP221" s="83"/>
      <c r="AQ221" s="83"/>
      <c r="AR221" s="83"/>
      <c r="AS221" s="83"/>
      <c r="AT221" s="83"/>
      <c r="AU221" s="83"/>
      <c r="AV221" s="83"/>
      <c r="AW221" s="83"/>
    </row>
    <row r="222" spans="1:49" s="82" customFormat="1" ht="15.75">
      <c r="A222" s="123"/>
      <c r="B222" s="124"/>
      <c r="C222" s="125"/>
      <c r="D222" s="125"/>
      <c r="E222" s="125"/>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L222" s="83"/>
      <c r="AM222" s="83"/>
      <c r="AN222" s="83"/>
      <c r="AO222" s="83"/>
      <c r="AP222" s="83"/>
      <c r="AQ222" s="83"/>
      <c r="AR222" s="83"/>
      <c r="AS222" s="83"/>
      <c r="AT222" s="83"/>
      <c r="AU222" s="83"/>
      <c r="AV222" s="83"/>
      <c r="AW222" s="83"/>
    </row>
    <row r="223" spans="1:49" s="82" customFormat="1" ht="15.75">
      <c r="A223" s="123"/>
      <c r="B223" s="124"/>
      <c r="C223" s="125"/>
      <c r="D223" s="125"/>
      <c r="E223" s="125"/>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L223" s="83"/>
      <c r="AM223" s="83"/>
      <c r="AN223" s="83"/>
      <c r="AO223" s="83"/>
      <c r="AP223" s="83"/>
      <c r="AQ223" s="83"/>
      <c r="AR223" s="83"/>
      <c r="AS223" s="83"/>
      <c r="AT223" s="83"/>
      <c r="AU223" s="83"/>
      <c r="AV223" s="83"/>
      <c r="AW223" s="83"/>
    </row>
    <row r="224" spans="1:49" s="82" customFormat="1" ht="15.75">
      <c r="A224" s="123"/>
      <c r="B224" s="124"/>
      <c r="C224" s="125"/>
      <c r="D224" s="125"/>
      <c r="E224" s="125"/>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L224" s="83"/>
      <c r="AM224" s="83"/>
      <c r="AN224" s="83"/>
      <c r="AO224" s="83"/>
      <c r="AP224" s="83"/>
      <c r="AQ224" s="83"/>
      <c r="AR224" s="83"/>
      <c r="AS224" s="83"/>
      <c r="AT224" s="83"/>
      <c r="AU224" s="83"/>
      <c r="AV224" s="83"/>
      <c r="AW224" s="83"/>
    </row>
    <row r="225" spans="1:49" s="82" customFormat="1" ht="15.75">
      <c r="A225" s="123"/>
      <c r="B225" s="124"/>
      <c r="C225" s="125"/>
      <c r="D225" s="125"/>
      <c r="E225" s="125"/>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L225" s="83"/>
      <c r="AM225" s="83"/>
      <c r="AN225" s="83"/>
      <c r="AO225" s="83"/>
      <c r="AP225" s="83"/>
      <c r="AQ225" s="83"/>
      <c r="AR225" s="83"/>
      <c r="AS225" s="83"/>
      <c r="AT225" s="83"/>
      <c r="AU225" s="83"/>
      <c r="AV225" s="83"/>
      <c r="AW225" s="83"/>
    </row>
    <row r="226" spans="1:49" s="82" customFormat="1" ht="15.75">
      <c r="A226" s="123"/>
      <c r="B226" s="124"/>
      <c r="C226" s="125"/>
      <c r="D226" s="125"/>
      <c r="E226" s="125"/>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L226" s="83"/>
      <c r="AM226" s="83"/>
      <c r="AN226" s="83"/>
      <c r="AO226" s="83"/>
      <c r="AP226" s="83"/>
      <c r="AQ226" s="83"/>
      <c r="AR226" s="83"/>
      <c r="AS226" s="83"/>
      <c r="AT226" s="83"/>
      <c r="AU226" s="83"/>
      <c r="AV226" s="83"/>
      <c r="AW226" s="83"/>
    </row>
    <row r="227" spans="1:49" s="82" customFormat="1" ht="15.75">
      <c r="A227" s="123"/>
      <c r="B227" s="124"/>
      <c r="C227" s="125"/>
      <c r="D227" s="125"/>
      <c r="E227" s="125"/>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L227" s="83"/>
      <c r="AM227" s="83"/>
      <c r="AN227" s="83"/>
      <c r="AO227" s="83"/>
      <c r="AP227" s="83"/>
      <c r="AQ227" s="83"/>
      <c r="AR227" s="83"/>
      <c r="AS227" s="83"/>
      <c r="AT227" s="83"/>
      <c r="AU227" s="83"/>
      <c r="AV227" s="83"/>
      <c r="AW227" s="83"/>
    </row>
    <row r="228" spans="1:49" s="82" customFormat="1" ht="15.75">
      <c r="A228" s="123"/>
      <c r="B228" s="124"/>
      <c r="C228" s="125"/>
      <c r="D228" s="125"/>
      <c r="E228" s="125"/>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L228" s="83"/>
      <c r="AM228" s="83"/>
      <c r="AN228" s="83"/>
      <c r="AO228" s="83"/>
      <c r="AP228" s="83"/>
      <c r="AQ228" s="83"/>
      <c r="AR228" s="83"/>
      <c r="AS228" s="83"/>
      <c r="AT228" s="83"/>
      <c r="AU228" s="83"/>
      <c r="AV228" s="83"/>
      <c r="AW228" s="83"/>
    </row>
    <row r="229" spans="1:49" s="82" customFormat="1" ht="15.75">
      <c r="A229" s="123"/>
      <c r="B229" s="124"/>
      <c r="C229" s="125"/>
      <c r="D229" s="125"/>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L229" s="83"/>
      <c r="AM229" s="83"/>
      <c r="AN229" s="83"/>
      <c r="AO229" s="83"/>
      <c r="AP229" s="83"/>
      <c r="AQ229" s="83"/>
      <c r="AR229" s="83"/>
      <c r="AS229" s="83"/>
      <c r="AT229" s="83"/>
      <c r="AU229" s="83"/>
      <c r="AV229" s="83"/>
      <c r="AW229" s="83"/>
    </row>
    <row r="230" spans="1:49" s="82" customFormat="1" ht="15.75">
      <c r="A230" s="123"/>
      <c r="B230" s="124"/>
      <c r="C230" s="125"/>
      <c r="D230" s="125"/>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L230" s="83"/>
      <c r="AM230" s="83"/>
      <c r="AN230" s="83"/>
      <c r="AO230" s="83"/>
      <c r="AP230" s="83"/>
      <c r="AQ230" s="83"/>
      <c r="AR230" s="83"/>
      <c r="AS230" s="83"/>
      <c r="AT230" s="83"/>
      <c r="AU230" s="83"/>
      <c r="AV230" s="83"/>
      <c r="AW230" s="83"/>
    </row>
    <row r="231" spans="1:49" s="82" customFormat="1" ht="15.75">
      <c r="A231" s="123"/>
      <c r="B231" s="124"/>
      <c r="C231" s="125"/>
      <c r="D231" s="125"/>
      <c r="E231" s="125"/>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L231" s="83"/>
      <c r="AM231" s="83"/>
      <c r="AN231" s="83"/>
      <c r="AO231" s="83"/>
      <c r="AP231" s="83"/>
      <c r="AQ231" s="83"/>
      <c r="AR231" s="83"/>
      <c r="AS231" s="83"/>
      <c r="AT231" s="83"/>
      <c r="AU231" s="83"/>
      <c r="AV231" s="83"/>
      <c r="AW231" s="83"/>
    </row>
    <row r="232" spans="1:49" s="82" customFormat="1" ht="15.75">
      <c r="A232" s="123"/>
      <c r="B232" s="124"/>
      <c r="C232" s="125"/>
      <c r="D232" s="125"/>
      <c r="E232" s="125"/>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L232" s="83"/>
      <c r="AM232" s="83"/>
      <c r="AN232" s="83"/>
      <c r="AO232" s="83"/>
      <c r="AP232" s="83"/>
      <c r="AQ232" s="83"/>
      <c r="AR232" s="83"/>
      <c r="AS232" s="83"/>
      <c r="AT232" s="83"/>
      <c r="AU232" s="83"/>
      <c r="AV232" s="83"/>
      <c r="AW232" s="83"/>
    </row>
    <row r="233" spans="1:49" s="82" customFormat="1" ht="15.75">
      <c r="A233" s="123"/>
      <c r="B233" s="124"/>
      <c r="C233" s="125"/>
      <c r="D233" s="125"/>
      <c r="E233" s="125"/>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L233" s="83"/>
      <c r="AM233" s="83"/>
      <c r="AN233" s="83"/>
      <c r="AO233" s="83"/>
      <c r="AP233" s="83"/>
      <c r="AQ233" s="83"/>
      <c r="AR233" s="83"/>
      <c r="AS233" s="83"/>
      <c r="AT233" s="83"/>
      <c r="AU233" s="83"/>
      <c r="AV233" s="83"/>
      <c r="AW233" s="83"/>
    </row>
    <row r="234" spans="1:49" s="82" customFormat="1" ht="15.75">
      <c r="A234" s="123"/>
      <c r="B234" s="124"/>
      <c r="C234" s="125"/>
      <c r="D234" s="125"/>
      <c r="E234" s="125"/>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L234" s="83"/>
      <c r="AM234" s="83"/>
      <c r="AN234" s="83"/>
      <c r="AO234" s="83"/>
      <c r="AP234" s="83"/>
      <c r="AQ234" s="83"/>
      <c r="AR234" s="83"/>
      <c r="AS234" s="83"/>
      <c r="AT234" s="83"/>
      <c r="AU234" s="83"/>
      <c r="AV234" s="83"/>
      <c r="AW234" s="83"/>
    </row>
    <row r="235" spans="1:49" s="82" customFormat="1" ht="15.75">
      <c r="A235" s="123"/>
      <c r="B235" s="124"/>
      <c r="C235" s="125"/>
      <c r="D235" s="125"/>
      <c r="E235" s="125"/>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L235" s="83"/>
      <c r="AM235" s="83"/>
      <c r="AN235" s="83"/>
      <c r="AO235" s="83"/>
      <c r="AP235" s="83"/>
      <c r="AQ235" s="83"/>
      <c r="AR235" s="83"/>
      <c r="AS235" s="83"/>
      <c r="AT235" s="83"/>
      <c r="AU235" s="83"/>
      <c r="AV235" s="83"/>
      <c r="AW235" s="83"/>
    </row>
    <row r="236" spans="1:49" s="82" customFormat="1" ht="15.75">
      <c r="A236" s="123"/>
      <c r="B236" s="124"/>
      <c r="C236" s="125"/>
      <c r="D236" s="125"/>
      <c r="E236" s="125"/>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L236" s="83"/>
      <c r="AM236" s="83"/>
      <c r="AN236" s="83"/>
      <c r="AO236" s="83"/>
      <c r="AP236" s="83"/>
      <c r="AQ236" s="83"/>
      <c r="AR236" s="83"/>
      <c r="AS236" s="83"/>
      <c r="AT236" s="83"/>
      <c r="AU236" s="83"/>
      <c r="AV236" s="83"/>
      <c r="AW236" s="83"/>
    </row>
    <row r="237" spans="1:49" s="82" customFormat="1" ht="15.75">
      <c r="A237" s="123"/>
      <c r="B237" s="124"/>
      <c r="C237" s="125"/>
      <c r="D237" s="125"/>
      <c r="E237" s="125"/>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L237" s="83"/>
      <c r="AM237" s="83"/>
      <c r="AN237" s="83"/>
      <c r="AO237" s="83"/>
      <c r="AP237" s="83"/>
      <c r="AQ237" s="83"/>
      <c r="AR237" s="83"/>
      <c r="AS237" s="83"/>
      <c r="AT237" s="83"/>
      <c r="AU237" s="83"/>
      <c r="AV237" s="83"/>
      <c r="AW237" s="83"/>
    </row>
    <row r="238" spans="1:49" s="82" customFormat="1" ht="15.75">
      <c r="A238" s="123"/>
      <c r="B238" s="124"/>
      <c r="C238" s="125"/>
      <c r="D238" s="125"/>
      <c r="E238" s="125"/>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L238" s="83"/>
      <c r="AM238" s="83"/>
      <c r="AN238" s="83"/>
      <c r="AO238" s="83"/>
      <c r="AP238" s="83"/>
      <c r="AQ238" s="83"/>
      <c r="AR238" s="83"/>
      <c r="AS238" s="83"/>
      <c r="AT238" s="83"/>
      <c r="AU238" s="83"/>
      <c r="AV238" s="83"/>
      <c r="AW238" s="83"/>
    </row>
    <row r="239" spans="1:49" s="82" customFormat="1" ht="15.75">
      <c r="A239" s="123"/>
      <c r="B239" s="124"/>
      <c r="C239" s="125"/>
      <c r="D239" s="125"/>
      <c r="E239" s="125"/>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L239" s="83"/>
      <c r="AM239" s="83"/>
      <c r="AN239" s="83"/>
      <c r="AO239" s="83"/>
      <c r="AP239" s="83"/>
      <c r="AQ239" s="83"/>
      <c r="AR239" s="83"/>
      <c r="AS239" s="83"/>
      <c r="AT239" s="83"/>
      <c r="AU239" s="83"/>
      <c r="AV239" s="83"/>
      <c r="AW239" s="83"/>
    </row>
    <row r="240" spans="1:49" s="82" customFormat="1" ht="15.75">
      <c r="A240" s="123"/>
      <c r="B240" s="124"/>
      <c r="C240" s="125"/>
      <c r="D240" s="125"/>
      <c r="E240" s="125"/>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L240" s="83"/>
      <c r="AM240" s="83"/>
      <c r="AN240" s="83"/>
      <c r="AO240" s="83"/>
      <c r="AP240" s="83"/>
      <c r="AQ240" s="83"/>
      <c r="AR240" s="83"/>
      <c r="AS240" s="83"/>
      <c r="AT240" s="83"/>
      <c r="AU240" s="83"/>
      <c r="AV240" s="83"/>
      <c r="AW240" s="83"/>
    </row>
    <row r="241" spans="1:49" s="82" customFormat="1" ht="15.75">
      <c r="A241" s="123"/>
      <c r="B241" s="124"/>
      <c r="C241" s="125"/>
      <c r="D241" s="125"/>
      <c r="E241" s="125"/>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L241" s="83"/>
      <c r="AM241" s="83"/>
      <c r="AN241" s="83"/>
      <c r="AO241" s="83"/>
      <c r="AP241" s="83"/>
      <c r="AQ241" s="83"/>
      <c r="AR241" s="83"/>
      <c r="AS241" s="83"/>
      <c r="AT241" s="83"/>
      <c r="AU241" s="83"/>
      <c r="AV241" s="83"/>
      <c r="AW241" s="83"/>
    </row>
    <row r="242" spans="1:49" s="82" customFormat="1" ht="15.75">
      <c r="A242" s="123"/>
      <c r="B242" s="124"/>
      <c r="C242" s="125"/>
      <c r="D242" s="125"/>
      <c r="E242" s="125"/>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L242" s="83"/>
      <c r="AM242" s="83"/>
      <c r="AN242" s="83"/>
      <c r="AO242" s="83"/>
      <c r="AP242" s="83"/>
      <c r="AQ242" s="83"/>
      <c r="AR242" s="83"/>
      <c r="AS242" s="83"/>
      <c r="AT242" s="83"/>
      <c r="AU242" s="83"/>
      <c r="AV242" s="83"/>
      <c r="AW242" s="83"/>
    </row>
    <row r="243" spans="1:49" s="82" customFormat="1" ht="15.75">
      <c r="A243" s="123"/>
      <c r="B243" s="124"/>
      <c r="C243" s="125"/>
      <c r="D243" s="125"/>
      <c r="E243" s="125"/>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L243" s="83"/>
      <c r="AM243" s="83"/>
      <c r="AN243" s="83"/>
      <c r="AO243" s="83"/>
      <c r="AP243" s="83"/>
      <c r="AQ243" s="83"/>
      <c r="AR243" s="83"/>
      <c r="AS243" s="83"/>
      <c r="AT243" s="83"/>
      <c r="AU243" s="83"/>
      <c r="AV243" s="83"/>
      <c r="AW243" s="83"/>
    </row>
    <row r="244" spans="1:49" s="82" customFormat="1" ht="15.75">
      <c r="A244" s="123"/>
      <c r="B244" s="124"/>
      <c r="C244" s="125"/>
      <c r="D244" s="125"/>
      <c r="E244" s="125"/>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L244" s="83"/>
      <c r="AM244" s="83"/>
      <c r="AN244" s="83"/>
      <c r="AO244" s="83"/>
      <c r="AP244" s="83"/>
      <c r="AQ244" s="83"/>
      <c r="AR244" s="83"/>
      <c r="AS244" s="83"/>
      <c r="AT244" s="83"/>
      <c r="AU244" s="83"/>
      <c r="AV244" s="83"/>
      <c r="AW244" s="83"/>
    </row>
    <row r="245" spans="1:49" s="82" customFormat="1" ht="15.75">
      <c r="A245" s="123"/>
      <c r="B245" s="124"/>
      <c r="C245" s="125"/>
      <c r="D245" s="125"/>
      <c r="E245" s="125"/>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L245" s="83"/>
      <c r="AM245" s="83"/>
      <c r="AN245" s="83"/>
      <c r="AO245" s="83"/>
      <c r="AP245" s="83"/>
      <c r="AQ245" s="83"/>
      <c r="AR245" s="83"/>
      <c r="AS245" s="83"/>
      <c r="AT245" s="83"/>
      <c r="AU245" s="83"/>
      <c r="AV245" s="83"/>
      <c r="AW245" s="83"/>
    </row>
    <row r="246" spans="1:49" s="82" customFormat="1" ht="15.75">
      <c r="A246" s="123"/>
      <c r="B246" s="124"/>
      <c r="C246" s="125"/>
      <c r="D246" s="125"/>
      <c r="E246" s="125"/>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L246" s="83"/>
      <c r="AM246" s="83"/>
      <c r="AN246" s="83"/>
      <c r="AO246" s="83"/>
      <c r="AP246" s="83"/>
      <c r="AQ246" s="83"/>
      <c r="AR246" s="83"/>
      <c r="AS246" s="83"/>
      <c r="AT246" s="83"/>
      <c r="AU246" s="83"/>
      <c r="AV246" s="83"/>
      <c r="AW246" s="83"/>
    </row>
    <row r="247" spans="1:49" s="82" customFormat="1" ht="15.75">
      <c r="A247" s="123"/>
      <c r="B247" s="124"/>
      <c r="C247" s="125"/>
      <c r="D247" s="125"/>
      <c r="E247" s="125"/>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L247" s="83"/>
      <c r="AM247" s="83"/>
      <c r="AN247" s="83"/>
      <c r="AO247" s="83"/>
      <c r="AP247" s="83"/>
      <c r="AQ247" s="83"/>
      <c r="AR247" s="83"/>
      <c r="AS247" s="83"/>
      <c r="AT247" s="83"/>
      <c r="AU247" s="83"/>
      <c r="AV247" s="83"/>
      <c r="AW247" s="83"/>
    </row>
    <row r="248" spans="1:49" s="82" customFormat="1" ht="15.75">
      <c r="A248" s="123"/>
      <c r="B248" s="124"/>
      <c r="C248" s="125"/>
      <c r="D248" s="125"/>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L248" s="83"/>
      <c r="AM248" s="83"/>
      <c r="AN248" s="83"/>
      <c r="AO248" s="83"/>
      <c r="AP248" s="83"/>
      <c r="AQ248" s="83"/>
      <c r="AR248" s="83"/>
      <c r="AS248" s="83"/>
      <c r="AT248" s="83"/>
      <c r="AU248" s="83"/>
      <c r="AV248" s="83"/>
      <c r="AW248" s="83"/>
    </row>
    <row r="249" spans="1:49" s="82" customFormat="1" ht="15.75">
      <c r="A249" s="123"/>
      <c r="B249" s="124"/>
      <c r="C249" s="125"/>
      <c r="D249" s="125"/>
      <c r="E249" s="12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L249" s="83"/>
      <c r="AM249" s="83"/>
      <c r="AN249" s="83"/>
      <c r="AO249" s="83"/>
      <c r="AP249" s="83"/>
      <c r="AQ249" s="83"/>
      <c r="AR249" s="83"/>
      <c r="AS249" s="83"/>
      <c r="AT249" s="83"/>
      <c r="AU249" s="83"/>
      <c r="AV249" s="83"/>
      <c r="AW249" s="83"/>
    </row>
    <row r="250" spans="1:49" s="82" customFormat="1" ht="15.75">
      <c r="A250" s="123"/>
      <c r="B250" s="124"/>
      <c r="C250" s="125"/>
      <c r="D250" s="125"/>
      <c r="E250" s="125"/>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L250" s="83"/>
      <c r="AM250" s="83"/>
      <c r="AN250" s="83"/>
      <c r="AO250" s="83"/>
      <c r="AP250" s="83"/>
      <c r="AQ250" s="83"/>
      <c r="AR250" s="83"/>
      <c r="AS250" s="83"/>
      <c r="AT250" s="83"/>
      <c r="AU250" s="83"/>
      <c r="AV250" s="83"/>
      <c r="AW250" s="83"/>
    </row>
    <row r="251" spans="1:49" s="82" customFormat="1" ht="15.75">
      <c r="A251" s="123"/>
      <c r="B251" s="124"/>
      <c r="C251" s="125"/>
      <c r="D251" s="125"/>
      <c r="E251" s="125"/>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L251" s="83"/>
      <c r="AM251" s="83"/>
      <c r="AN251" s="83"/>
      <c r="AO251" s="83"/>
      <c r="AP251" s="83"/>
      <c r="AQ251" s="83"/>
      <c r="AR251" s="83"/>
      <c r="AS251" s="83"/>
      <c r="AT251" s="83"/>
      <c r="AU251" s="83"/>
      <c r="AV251" s="83"/>
      <c r="AW251" s="83"/>
    </row>
    <row r="252" spans="1:49" s="82" customFormat="1" ht="15.75">
      <c r="A252" s="123"/>
      <c r="B252" s="124"/>
      <c r="C252" s="125"/>
      <c r="D252" s="125"/>
      <c r="E252" s="125"/>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L252" s="83"/>
      <c r="AM252" s="83"/>
      <c r="AN252" s="83"/>
      <c r="AO252" s="83"/>
      <c r="AP252" s="83"/>
      <c r="AQ252" s="83"/>
      <c r="AR252" s="83"/>
      <c r="AS252" s="83"/>
      <c r="AT252" s="83"/>
      <c r="AU252" s="83"/>
      <c r="AV252" s="83"/>
      <c r="AW252" s="83"/>
    </row>
    <row r="253" spans="1:49" s="82" customFormat="1" ht="15.75">
      <c r="A253" s="123"/>
      <c r="B253" s="124"/>
      <c r="C253" s="125"/>
      <c r="D253" s="125"/>
      <c r="E253" s="125"/>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L253" s="83"/>
      <c r="AM253" s="83"/>
      <c r="AN253" s="83"/>
      <c r="AO253" s="83"/>
      <c r="AP253" s="83"/>
      <c r="AQ253" s="83"/>
      <c r="AR253" s="83"/>
      <c r="AS253" s="83"/>
      <c r="AT253" s="83"/>
      <c r="AU253" s="83"/>
      <c r="AV253" s="83"/>
      <c r="AW253" s="83"/>
    </row>
    <row r="254" spans="1:49" s="82" customFormat="1" ht="15.75">
      <c r="A254" s="123"/>
      <c r="B254" s="124"/>
      <c r="C254" s="125"/>
      <c r="D254" s="125"/>
      <c r="E254" s="125"/>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L254" s="83"/>
      <c r="AM254" s="83"/>
      <c r="AN254" s="83"/>
      <c r="AO254" s="83"/>
      <c r="AP254" s="83"/>
      <c r="AQ254" s="83"/>
      <c r="AR254" s="83"/>
      <c r="AS254" s="83"/>
      <c r="AT254" s="83"/>
      <c r="AU254" s="83"/>
      <c r="AV254" s="83"/>
      <c r="AW254" s="83"/>
    </row>
    <row r="255" spans="1:49" s="82" customFormat="1" ht="15.75">
      <c r="A255" s="123"/>
      <c r="B255" s="124"/>
      <c r="C255" s="125"/>
      <c r="D255" s="125"/>
      <c r="E255" s="125"/>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L255" s="83"/>
      <c r="AM255" s="83"/>
      <c r="AN255" s="83"/>
      <c r="AO255" s="83"/>
      <c r="AP255" s="83"/>
      <c r="AQ255" s="83"/>
      <c r="AR255" s="83"/>
      <c r="AS255" s="83"/>
      <c r="AT255" s="83"/>
      <c r="AU255" s="83"/>
      <c r="AV255" s="83"/>
      <c r="AW255" s="83"/>
    </row>
    <row r="256" spans="1:49" s="82" customFormat="1" ht="15.75">
      <c r="A256" s="123"/>
      <c r="B256" s="124"/>
      <c r="C256" s="125"/>
      <c r="D256" s="125"/>
      <c r="E256" s="125"/>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L256" s="83"/>
      <c r="AM256" s="83"/>
      <c r="AN256" s="83"/>
      <c r="AO256" s="83"/>
      <c r="AP256" s="83"/>
      <c r="AQ256" s="83"/>
      <c r="AR256" s="83"/>
      <c r="AS256" s="83"/>
      <c r="AT256" s="83"/>
      <c r="AU256" s="83"/>
      <c r="AV256" s="83"/>
      <c r="AW256" s="83"/>
    </row>
    <row r="257" spans="1:49" s="82" customFormat="1" ht="15.75">
      <c r="A257" s="123"/>
      <c r="B257" s="124"/>
      <c r="C257" s="125"/>
      <c r="D257" s="125"/>
      <c r="E257" s="125"/>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L257" s="83"/>
      <c r="AM257" s="83"/>
      <c r="AN257" s="83"/>
      <c r="AO257" s="83"/>
      <c r="AP257" s="83"/>
      <c r="AQ257" s="83"/>
      <c r="AR257" s="83"/>
      <c r="AS257" s="83"/>
      <c r="AT257" s="83"/>
      <c r="AU257" s="83"/>
      <c r="AV257" s="83"/>
      <c r="AW257" s="83"/>
    </row>
    <row r="258" spans="1:49" s="82" customFormat="1" ht="15.75">
      <c r="A258" s="123"/>
      <c r="B258" s="124"/>
      <c r="C258" s="125"/>
      <c r="D258" s="125"/>
      <c r="E258" s="125"/>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L258" s="83"/>
      <c r="AM258" s="83"/>
      <c r="AN258" s="83"/>
      <c r="AO258" s="83"/>
      <c r="AP258" s="83"/>
      <c r="AQ258" s="83"/>
      <c r="AR258" s="83"/>
      <c r="AS258" s="83"/>
      <c r="AT258" s="83"/>
      <c r="AU258" s="83"/>
      <c r="AV258" s="83"/>
      <c r="AW258" s="83"/>
    </row>
    <row r="259" spans="1:49" s="82" customFormat="1" ht="15.75">
      <c r="A259" s="123"/>
      <c r="B259" s="124"/>
      <c r="C259" s="125"/>
      <c r="D259" s="125"/>
      <c r="E259" s="125"/>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L259" s="83"/>
      <c r="AM259" s="83"/>
      <c r="AN259" s="83"/>
      <c r="AO259" s="83"/>
      <c r="AP259" s="83"/>
      <c r="AQ259" s="83"/>
      <c r="AR259" s="83"/>
      <c r="AS259" s="83"/>
      <c r="AT259" s="83"/>
      <c r="AU259" s="83"/>
      <c r="AV259" s="83"/>
      <c r="AW259" s="83"/>
    </row>
    <row r="260" spans="1:49" s="82" customFormat="1" ht="15.75">
      <c r="A260" s="123"/>
      <c r="B260" s="124"/>
      <c r="C260" s="125"/>
      <c r="D260" s="125"/>
      <c r="E260" s="125"/>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L260" s="83"/>
      <c r="AM260" s="83"/>
      <c r="AN260" s="83"/>
      <c r="AO260" s="83"/>
      <c r="AP260" s="83"/>
      <c r="AQ260" s="83"/>
      <c r="AR260" s="83"/>
      <c r="AS260" s="83"/>
      <c r="AT260" s="83"/>
      <c r="AU260" s="83"/>
      <c r="AV260" s="83"/>
      <c r="AW260" s="83"/>
    </row>
    <row r="261" spans="1:49" s="82" customFormat="1" ht="15.75">
      <c r="A261" s="123"/>
      <c r="B261" s="124"/>
      <c r="C261" s="125"/>
      <c r="D261" s="125"/>
      <c r="E261" s="125"/>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L261" s="83"/>
      <c r="AM261" s="83"/>
      <c r="AN261" s="83"/>
      <c r="AO261" s="83"/>
      <c r="AP261" s="83"/>
      <c r="AQ261" s="83"/>
      <c r="AR261" s="83"/>
      <c r="AS261" s="83"/>
      <c r="AT261" s="83"/>
      <c r="AU261" s="83"/>
      <c r="AV261" s="83"/>
      <c r="AW261" s="83"/>
    </row>
    <row r="262" spans="1:49" s="82" customFormat="1" ht="15.75">
      <c r="A262" s="123"/>
      <c r="B262" s="124"/>
      <c r="C262" s="125"/>
      <c r="D262" s="125"/>
      <c r="E262" s="125"/>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L262" s="83"/>
      <c r="AM262" s="83"/>
      <c r="AN262" s="83"/>
      <c r="AO262" s="83"/>
      <c r="AP262" s="83"/>
      <c r="AQ262" s="83"/>
      <c r="AR262" s="83"/>
      <c r="AS262" s="83"/>
      <c r="AT262" s="83"/>
      <c r="AU262" s="83"/>
      <c r="AV262" s="83"/>
      <c r="AW262" s="83"/>
    </row>
    <row r="263" spans="1:49" s="82" customFormat="1" ht="15.75">
      <c r="A263" s="123"/>
      <c r="B263" s="124"/>
      <c r="C263" s="125"/>
      <c r="D263" s="125"/>
      <c r="E263" s="125"/>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L263" s="83"/>
      <c r="AM263" s="83"/>
      <c r="AN263" s="83"/>
      <c r="AO263" s="83"/>
      <c r="AP263" s="83"/>
      <c r="AQ263" s="83"/>
      <c r="AR263" s="83"/>
      <c r="AS263" s="83"/>
      <c r="AT263" s="83"/>
      <c r="AU263" s="83"/>
      <c r="AV263" s="83"/>
      <c r="AW263" s="83"/>
    </row>
    <row r="264" spans="1:49" s="82" customFormat="1" ht="15.75">
      <c r="A264" s="123"/>
      <c r="B264" s="124"/>
      <c r="C264" s="125"/>
      <c r="D264" s="125"/>
      <c r="E264" s="125"/>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L264" s="83"/>
      <c r="AM264" s="83"/>
      <c r="AN264" s="83"/>
      <c r="AO264" s="83"/>
      <c r="AP264" s="83"/>
      <c r="AQ264" s="83"/>
      <c r="AR264" s="83"/>
      <c r="AS264" s="83"/>
      <c r="AT264" s="83"/>
      <c r="AU264" s="83"/>
      <c r="AV264" s="83"/>
      <c r="AW264" s="83"/>
    </row>
    <row r="265" spans="1:49" s="82" customFormat="1" ht="15.75">
      <c r="A265" s="123"/>
      <c r="B265" s="124"/>
      <c r="C265" s="125"/>
      <c r="D265" s="125"/>
      <c r="E265" s="125"/>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L265" s="83"/>
      <c r="AM265" s="83"/>
      <c r="AN265" s="83"/>
      <c r="AO265" s="83"/>
      <c r="AP265" s="83"/>
      <c r="AQ265" s="83"/>
      <c r="AR265" s="83"/>
      <c r="AS265" s="83"/>
      <c r="AT265" s="83"/>
      <c r="AU265" s="83"/>
      <c r="AV265" s="83"/>
      <c r="AW265" s="83"/>
    </row>
    <row r="266" spans="1:49" s="82" customFormat="1" ht="15.75">
      <c r="A266" s="123"/>
      <c r="B266" s="124"/>
      <c r="C266" s="125"/>
      <c r="D266" s="125"/>
      <c r="E266" s="125"/>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L266" s="83"/>
      <c r="AM266" s="83"/>
      <c r="AN266" s="83"/>
      <c r="AO266" s="83"/>
      <c r="AP266" s="83"/>
      <c r="AQ266" s="83"/>
      <c r="AR266" s="83"/>
      <c r="AS266" s="83"/>
      <c r="AT266" s="83"/>
      <c r="AU266" s="83"/>
      <c r="AV266" s="83"/>
      <c r="AW266" s="83"/>
    </row>
    <row r="267" spans="1:49" s="82" customFormat="1" ht="15.75">
      <c r="A267" s="123"/>
      <c r="B267" s="124"/>
      <c r="C267" s="125"/>
      <c r="D267" s="125"/>
      <c r="E267" s="125"/>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L267" s="83"/>
      <c r="AM267" s="83"/>
      <c r="AN267" s="83"/>
      <c r="AO267" s="83"/>
      <c r="AP267" s="83"/>
      <c r="AQ267" s="83"/>
      <c r="AR267" s="83"/>
      <c r="AS267" s="83"/>
      <c r="AT267" s="83"/>
      <c r="AU267" s="83"/>
      <c r="AV267" s="83"/>
      <c r="AW267" s="83"/>
    </row>
    <row r="268" spans="1:49" s="82" customFormat="1" ht="15.75">
      <c r="A268" s="123"/>
      <c r="B268" s="124"/>
      <c r="C268" s="125"/>
      <c r="D268" s="125"/>
      <c r="E268" s="125"/>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L268" s="83"/>
      <c r="AM268" s="83"/>
      <c r="AN268" s="83"/>
      <c r="AO268" s="83"/>
      <c r="AP268" s="83"/>
      <c r="AQ268" s="83"/>
      <c r="AR268" s="83"/>
      <c r="AS268" s="83"/>
      <c r="AT268" s="83"/>
      <c r="AU268" s="83"/>
      <c r="AV268" s="83"/>
      <c r="AW268" s="83"/>
    </row>
    <row r="269" spans="1:49" s="82" customFormat="1" ht="15.75">
      <c r="A269" s="123"/>
      <c r="B269" s="124"/>
      <c r="C269" s="125"/>
      <c r="D269" s="125"/>
      <c r="E269" s="125"/>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L269" s="83"/>
      <c r="AM269" s="83"/>
      <c r="AN269" s="83"/>
      <c r="AO269" s="83"/>
      <c r="AP269" s="83"/>
      <c r="AQ269" s="83"/>
      <c r="AR269" s="83"/>
      <c r="AS269" s="83"/>
      <c r="AT269" s="83"/>
      <c r="AU269" s="83"/>
      <c r="AV269" s="83"/>
      <c r="AW269" s="83"/>
    </row>
    <row r="270" spans="1:49" s="82" customFormat="1" ht="15.75">
      <c r="A270" s="123"/>
      <c r="B270" s="124"/>
      <c r="C270" s="125"/>
      <c r="D270" s="125"/>
      <c r="E270" s="125"/>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L270" s="83"/>
      <c r="AM270" s="83"/>
      <c r="AN270" s="83"/>
      <c r="AO270" s="83"/>
      <c r="AP270" s="83"/>
      <c r="AQ270" s="83"/>
      <c r="AR270" s="83"/>
      <c r="AS270" s="83"/>
      <c r="AT270" s="83"/>
      <c r="AU270" s="83"/>
      <c r="AV270" s="83"/>
      <c r="AW270" s="83"/>
    </row>
    <row r="271" spans="1:49" s="82" customFormat="1" ht="15.75">
      <c r="A271" s="123"/>
      <c r="B271" s="124"/>
      <c r="C271" s="125"/>
      <c r="D271" s="125"/>
      <c r="E271" s="125"/>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L271" s="83"/>
      <c r="AM271" s="83"/>
      <c r="AN271" s="83"/>
      <c r="AO271" s="83"/>
      <c r="AP271" s="83"/>
      <c r="AQ271" s="83"/>
      <c r="AR271" s="83"/>
      <c r="AS271" s="83"/>
      <c r="AT271" s="83"/>
      <c r="AU271" s="83"/>
      <c r="AV271" s="83"/>
      <c r="AW271" s="83"/>
    </row>
    <row r="272" spans="1:49" s="82" customFormat="1" ht="15.75">
      <c r="A272" s="123"/>
      <c r="B272" s="124"/>
      <c r="C272" s="125"/>
      <c r="D272" s="125"/>
      <c r="E272" s="125"/>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L272" s="83"/>
      <c r="AM272" s="83"/>
      <c r="AN272" s="83"/>
      <c r="AO272" s="83"/>
      <c r="AP272" s="83"/>
      <c r="AQ272" s="83"/>
      <c r="AR272" s="83"/>
      <c r="AS272" s="83"/>
      <c r="AT272" s="83"/>
      <c r="AU272" s="83"/>
      <c r="AV272" s="83"/>
      <c r="AW272" s="83"/>
    </row>
    <row r="273" spans="1:49" s="82" customFormat="1" ht="15.75">
      <c r="A273" s="123"/>
      <c r="B273" s="124"/>
      <c r="C273" s="125"/>
      <c r="D273" s="125"/>
      <c r="E273" s="125"/>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L273" s="83"/>
      <c r="AM273" s="83"/>
      <c r="AN273" s="83"/>
      <c r="AO273" s="83"/>
      <c r="AP273" s="83"/>
      <c r="AQ273" s="83"/>
      <c r="AR273" s="83"/>
      <c r="AS273" s="83"/>
      <c r="AT273" s="83"/>
      <c r="AU273" s="83"/>
      <c r="AV273" s="83"/>
      <c r="AW273" s="83"/>
    </row>
    <row r="274" spans="1:49" s="82" customFormat="1" ht="15.75">
      <c r="A274" s="123"/>
      <c r="B274" s="124"/>
      <c r="C274" s="125"/>
      <c r="D274" s="125"/>
      <c r="E274" s="125"/>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L274" s="83"/>
      <c r="AM274" s="83"/>
      <c r="AN274" s="83"/>
      <c r="AO274" s="83"/>
      <c r="AP274" s="83"/>
      <c r="AQ274" s="83"/>
      <c r="AR274" s="83"/>
      <c r="AS274" s="83"/>
      <c r="AT274" s="83"/>
      <c r="AU274" s="83"/>
      <c r="AV274" s="83"/>
      <c r="AW274" s="83"/>
    </row>
    <row r="275" spans="1:49" s="82" customFormat="1" ht="15.75">
      <c r="A275" s="123"/>
      <c r="B275" s="124"/>
      <c r="C275" s="125"/>
      <c r="D275" s="125"/>
      <c r="E275" s="125"/>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L275" s="83"/>
      <c r="AM275" s="83"/>
      <c r="AN275" s="83"/>
      <c r="AO275" s="83"/>
      <c r="AP275" s="83"/>
      <c r="AQ275" s="83"/>
      <c r="AR275" s="83"/>
      <c r="AS275" s="83"/>
      <c r="AT275" s="83"/>
      <c r="AU275" s="83"/>
      <c r="AV275" s="83"/>
      <c r="AW275" s="83"/>
    </row>
    <row r="276" spans="1:49" s="82" customFormat="1" ht="15.75">
      <c r="A276" s="123"/>
      <c r="B276" s="124"/>
      <c r="C276" s="125"/>
      <c r="D276" s="125"/>
      <c r="E276" s="125"/>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L276" s="83"/>
      <c r="AM276" s="83"/>
      <c r="AN276" s="83"/>
      <c r="AO276" s="83"/>
      <c r="AP276" s="83"/>
      <c r="AQ276" s="83"/>
      <c r="AR276" s="83"/>
      <c r="AS276" s="83"/>
      <c r="AT276" s="83"/>
      <c r="AU276" s="83"/>
      <c r="AV276" s="83"/>
      <c r="AW276" s="83"/>
    </row>
    <row r="277" spans="1:49" s="82" customFormat="1" ht="15.75">
      <c r="A277" s="123"/>
      <c r="B277" s="124"/>
      <c r="C277" s="125"/>
      <c r="D277" s="125"/>
      <c r="E277" s="125"/>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L277" s="83"/>
      <c r="AM277" s="83"/>
      <c r="AN277" s="83"/>
      <c r="AO277" s="83"/>
      <c r="AP277" s="83"/>
      <c r="AQ277" s="83"/>
      <c r="AR277" s="83"/>
      <c r="AS277" s="83"/>
      <c r="AT277" s="83"/>
      <c r="AU277" s="83"/>
      <c r="AV277" s="83"/>
      <c r="AW277" s="83"/>
    </row>
    <row r="278" spans="1:49" s="82" customFormat="1" ht="15.75">
      <c r="A278" s="123"/>
      <c r="B278" s="124"/>
      <c r="C278" s="125"/>
      <c r="D278" s="125"/>
      <c r="E278" s="125"/>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L278" s="83"/>
      <c r="AM278" s="83"/>
      <c r="AN278" s="83"/>
      <c r="AO278" s="83"/>
      <c r="AP278" s="83"/>
      <c r="AQ278" s="83"/>
      <c r="AR278" s="83"/>
      <c r="AS278" s="83"/>
      <c r="AT278" s="83"/>
      <c r="AU278" s="83"/>
      <c r="AV278" s="83"/>
      <c r="AW278" s="83"/>
    </row>
    <row r="279" spans="1:49" s="82" customFormat="1" ht="15.75">
      <c r="A279" s="123"/>
      <c r="B279" s="124"/>
      <c r="C279" s="125"/>
      <c r="D279" s="125"/>
      <c r="E279" s="125"/>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L279" s="83"/>
      <c r="AM279" s="83"/>
      <c r="AN279" s="83"/>
      <c r="AO279" s="83"/>
      <c r="AP279" s="83"/>
      <c r="AQ279" s="83"/>
      <c r="AR279" s="83"/>
      <c r="AS279" s="83"/>
      <c r="AT279" s="83"/>
      <c r="AU279" s="83"/>
      <c r="AV279" s="83"/>
      <c r="AW279" s="83"/>
    </row>
    <row r="280" spans="1:49" s="82" customFormat="1" ht="15.75">
      <c r="A280" s="123"/>
      <c r="B280" s="124"/>
      <c r="C280" s="125"/>
      <c r="D280" s="125"/>
      <c r="E280" s="125"/>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L280" s="83"/>
      <c r="AM280" s="83"/>
      <c r="AN280" s="83"/>
      <c r="AO280" s="83"/>
      <c r="AP280" s="83"/>
      <c r="AQ280" s="83"/>
      <c r="AR280" s="83"/>
      <c r="AS280" s="83"/>
      <c r="AT280" s="83"/>
      <c r="AU280" s="83"/>
      <c r="AV280" s="83"/>
      <c r="AW280" s="83"/>
    </row>
    <row r="281" spans="1:49" s="82" customFormat="1" ht="15.75">
      <c r="A281" s="123"/>
      <c r="B281" s="124"/>
      <c r="C281" s="125"/>
      <c r="D281" s="125"/>
      <c r="E281" s="125"/>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L281" s="83"/>
      <c r="AM281" s="83"/>
      <c r="AN281" s="83"/>
      <c r="AO281" s="83"/>
      <c r="AP281" s="83"/>
      <c r="AQ281" s="83"/>
      <c r="AR281" s="83"/>
      <c r="AS281" s="83"/>
      <c r="AT281" s="83"/>
      <c r="AU281" s="83"/>
      <c r="AV281" s="83"/>
      <c r="AW281" s="83"/>
    </row>
    <row r="282" spans="1:49" s="82" customFormat="1" ht="15.75">
      <c r="A282" s="123"/>
      <c r="B282" s="124"/>
      <c r="C282" s="125"/>
      <c r="D282" s="125"/>
      <c r="E282" s="125"/>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L282" s="83"/>
      <c r="AM282" s="83"/>
      <c r="AN282" s="83"/>
      <c r="AO282" s="83"/>
      <c r="AP282" s="83"/>
      <c r="AQ282" s="83"/>
      <c r="AR282" s="83"/>
      <c r="AS282" s="83"/>
      <c r="AT282" s="83"/>
      <c r="AU282" s="83"/>
      <c r="AV282" s="83"/>
      <c r="AW282" s="83"/>
    </row>
    <row r="283" spans="1:49" s="82" customFormat="1" ht="15.75">
      <c r="A283" s="123"/>
      <c r="B283" s="124"/>
      <c r="C283" s="125"/>
      <c r="D283" s="125"/>
      <c r="E283" s="125"/>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L283" s="83"/>
      <c r="AM283" s="83"/>
      <c r="AN283" s="83"/>
      <c r="AO283" s="83"/>
      <c r="AP283" s="83"/>
      <c r="AQ283" s="83"/>
      <c r="AR283" s="83"/>
      <c r="AS283" s="83"/>
      <c r="AT283" s="83"/>
      <c r="AU283" s="83"/>
      <c r="AV283" s="83"/>
      <c r="AW283" s="83"/>
    </row>
    <row r="284" spans="1:49" s="82" customFormat="1" ht="15.75">
      <c r="A284" s="123"/>
      <c r="B284" s="124"/>
      <c r="C284" s="125"/>
      <c r="D284" s="125"/>
      <c r="E284" s="125"/>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L284" s="83"/>
      <c r="AM284" s="83"/>
      <c r="AN284" s="83"/>
      <c r="AO284" s="83"/>
      <c r="AP284" s="83"/>
      <c r="AQ284" s="83"/>
      <c r="AR284" s="83"/>
      <c r="AS284" s="83"/>
      <c r="AT284" s="83"/>
      <c r="AU284" s="83"/>
      <c r="AV284" s="83"/>
      <c r="AW284" s="83"/>
    </row>
    <row r="285" spans="1:49" s="82" customFormat="1" ht="15.75">
      <c r="A285" s="123"/>
      <c r="B285" s="124"/>
      <c r="C285" s="125"/>
      <c r="D285" s="125"/>
      <c r="E285" s="125"/>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L285" s="83"/>
      <c r="AM285" s="83"/>
      <c r="AN285" s="83"/>
      <c r="AO285" s="83"/>
      <c r="AP285" s="83"/>
      <c r="AQ285" s="83"/>
      <c r="AR285" s="83"/>
      <c r="AS285" s="83"/>
      <c r="AT285" s="83"/>
      <c r="AU285" s="83"/>
      <c r="AV285" s="83"/>
      <c r="AW285" s="83"/>
    </row>
    <row r="286" spans="1:49" s="82" customFormat="1" ht="15.75">
      <c r="A286" s="123"/>
      <c r="B286" s="124"/>
      <c r="C286" s="125"/>
      <c r="D286" s="125"/>
      <c r="E286" s="125"/>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L286" s="83"/>
      <c r="AM286" s="83"/>
      <c r="AN286" s="83"/>
      <c r="AO286" s="83"/>
      <c r="AP286" s="83"/>
      <c r="AQ286" s="83"/>
      <c r="AR286" s="83"/>
      <c r="AS286" s="83"/>
      <c r="AT286" s="83"/>
      <c r="AU286" s="83"/>
      <c r="AV286" s="83"/>
      <c r="AW286" s="83"/>
    </row>
    <row r="287" spans="1:49" s="82" customFormat="1" ht="15.75">
      <c r="A287" s="123"/>
      <c r="B287" s="124"/>
      <c r="C287" s="125"/>
      <c r="D287" s="125"/>
      <c r="E287" s="125"/>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L287" s="83"/>
      <c r="AM287" s="83"/>
      <c r="AN287" s="83"/>
      <c r="AO287" s="83"/>
      <c r="AP287" s="83"/>
      <c r="AQ287" s="83"/>
      <c r="AR287" s="83"/>
      <c r="AS287" s="83"/>
      <c r="AT287" s="83"/>
      <c r="AU287" s="83"/>
      <c r="AV287" s="83"/>
      <c r="AW287" s="83"/>
    </row>
    <row r="288" spans="1:49" s="82" customFormat="1" ht="15.75">
      <c r="A288" s="123"/>
      <c r="B288" s="124"/>
      <c r="C288" s="125"/>
      <c r="D288" s="125"/>
      <c r="E288" s="125"/>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L288" s="83"/>
      <c r="AM288" s="83"/>
      <c r="AN288" s="83"/>
      <c r="AO288" s="83"/>
      <c r="AP288" s="83"/>
      <c r="AQ288" s="83"/>
      <c r="AR288" s="83"/>
      <c r="AS288" s="83"/>
      <c r="AT288" s="83"/>
      <c r="AU288" s="83"/>
      <c r="AV288" s="83"/>
      <c r="AW288" s="83"/>
    </row>
    <row r="289" spans="1:49" s="82" customFormat="1" ht="15.75">
      <c r="A289" s="123"/>
      <c r="B289" s="124"/>
      <c r="C289" s="125"/>
      <c r="D289" s="125"/>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L289" s="83"/>
      <c r="AM289" s="83"/>
      <c r="AN289" s="83"/>
      <c r="AO289" s="83"/>
      <c r="AP289" s="83"/>
      <c r="AQ289" s="83"/>
      <c r="AR289" s="83"/>
      <c r="AS289" s="83"/>
      <c r="AT289" s="83"/>
      <c r="AU289" s="83"/>
      <c r="AV289" s="83"/>
      <c r="AW289" s="83"/>
    </row>
    <row r="290" spans="1:49" s="82" customFormat="1" ht="15.75">
      <c r="A290" s="123"/>
      <c r="B290" s="124"/>
      <c r="C290" s="125"/>
      <c r="D290" s="125"/>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L290" s="83"/>
      <c r="AM290" s="83"/>
      <c r="AN290" s="83"/>
      <c r="AO290" s="83"/>
      <c r="AP290" s="83"/>
      <c r="AQ290" s="83"/>
      <c r="AR290" s="83"/>
      <c r="AS290" s="83"/>
      <c r="AT290" s="83"/>
      <c r="AU290" s="83"/>
      <c r="AV290" s="83"/>
      <c r="AW290" s="83"/>
    </row>
    <row r="291" spans="1:49" s="82" customFormat="1" ht="15.75">
      <c r="A291" s="123"/>
      <c r="B291" s="124"/>
      <c r="C291" s="125"/>
      <c r="D291" s="125"/>
      <c r="E291" s="125"/>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L291" s="83"/>
      <c r="AM291" s="83"/>
      <c r="AN291" s="83"/>
      <c r="AO291" s="83"/>
      <c r="AP291" s="83"/>
      <c r="AQ291" s="83"/>
      <c r="AR291" s="83"/>
      <c r="AS291" s="83"/>
      <c r="AT291" s="83"/>
      <c r="AU291" s="83"/>
      <c r="AV291" s="83"/>
      <c r="AW291" s="83"/>
    </row>
    <row r="292" spans="1:49" s="82" customFormat="1" ht="15.75">
      <c r="A292" s="123"/>
      <c r="B292" s="124"/>
      <c r="C292" s="125"/>
      <c r="D292" s="125"/>
      <c r="E292" s="125"/>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L292" s="83"/>
      <c r="AM292" s="83"/>
      <c r="AN292" s="83"/>
      <c r="AO292" s="83"/>
      <c r="AP292" s="83"/>
      <c r="AQ292" s="83"/>
      <c r="AR292" s="83"/>
      <c r="AS292" s="83"/>
      <c r="AT292" s="83"/>
      <c r="AU292" s="83"/>
      <c r="AV292" s="83"/>
      <c r="AW292" s="83"/>
    </row>
    <row r="293" spans="1:49" s="82" customFormat="1" ht="15.75">
      <c r="A293" s="123"/>
      <c r="B293" s="124"/>
      <c r="C293" s="125"/>
      <c r="D293" s="125"/>
      <c r="E293" s="125"/>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L293" s="83"/>
      <c r="AM293" s="83"/>
      <c r="AN293" s="83"/>
      <c r="AO293" s="83"/>
      <c r="AP293" s="83"/>
      <c r="AQ293" s="83"/>
      <c r="AR293" s="83"/>
      <c r="AS293" s="83"/>
      <c r="AT293" s="83"/>
      <c r="AU293" s="83"/>
      <c r="AV293" s="83"/>
      <c r="AW293" s="83"/>
    </row>
    <row r="294" spans="1:49" s="82" customFormat="1" ht="15.75">
      <c r="A294" s="123"/>
      <c r="B294" s="124"/>
      <c r="C294" s="125"/>
      <c r="D294" s="125"/>
      <c r="E294" s="125"/>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L294" s="83"/>
      <c r="AM294" s="83"/>
      <c r="AN294" s="83"/>
      <c r="AO294" s="83"/>
      <c r="AP294" s="83"/>
      <c r="AQ294" s="83"/>
      <c r="AR294" s="83"/>
      <c r="AS294" s="83"/>
      <c r="AT294" s="83"/>
      <c r="AU294" s="83"/>
      <c r="AV294" s="83"/>
      <c r="AW294" s="83"/>
    </row>
    <row r="295" spans="1:49" s="82" customFormat="1" ht="15.75">
      <c r="A295" s="123"/>
      <c r="B295" s="124"/>
      <c r="C295" s="125"/>
      <c r="D295" s="125"/>
      <c r="E295" s="125"/>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L295" s="83"/>
      <c r="AM295" s="83"/>
      <c r="AN295" s="83"/>
      <c r="AO295" s="83"/>
      <c r="AP295" s="83"/>
      <c r="AQ295" s="83"/>
      <c r="AR295" s="83"/>
      <c r="AS295" s="83"/>
      <c r="AT295" s="83"/>
      <c r="AU295" s="83"/>
      <c r="AV295" s="83"/>
      <c r="AW295" s="83"/>
    </row>
    <row r="296" spans="1:49" s="82" customFormat="1" ht="15.75">
      <c r="A296" s="123"/>
      <c r="B296" s="124"/>
      <c r="C296" s="125"/>
      <c r="D296" s="125"/>
      <c r="E296" s="125"/>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L296" s="83"/>
      <c r="AM296" s="83"/>
      <c r="AN296" s="83"/>
      <c r="AO296" s="83"/>
      <c r="AP296" s="83"/>
      <c r="AQ296" s="83"/>
      <c r="AR296" s="83"/>
      <c r="AS296" s="83"/>
      <c r="AT296" s="83"/>
      <c r="AU296" s="83"/>
      <c r="AV296" s="83"/>
      <c r="AW296" s="83"/>
    </row>
    <row r="297" spans="1:49" s="82" customFormat="1" ht="15.75">
      <c r="A297" s="123"/>
      <c r="B297" s="124"/>
      <c r="C297" s="125"/>
      <c r="D297" s="125"/>
      <c r="E297" s="125"/>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L297" s="83"/>
      <c r="AM297" s="83"/>
      <c r="AN297" s="83"/>
      <c r="AO297" s="83"/>
      <c r="AP297" s="83"/>
      <c r="AQ297" s="83"/>
      <c r="AR297" s="83"/>
      <c r="AS297" s="83"/>
      <c r="AT297" s="83"/>
      <c r="AU297" s="83"/>
      <c r="AV297" s="83"/>
      <c r="AW297" s="83"/>
    </row>
    <row r="298" spans="1:49" s="82" customFormat="1" ht="15.75">
      <c r="A298" s="123"/>
      <c r="B298" s="124"/>
      <c r="C298" s="125"/>
      <c r="D298" s="125"/>
      <c r="E298" s="125"/>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L298" s="83"/>
      <c r="AM298" s="83"/>
      <c r="AN298" s="83"/>
      <c r="AO298" s="83"/>
      <c r="AP298" s="83"/>
      <c r="AQ298" s="83"/>
      <c r="AR298" s="83"/>
      <c r="AS298" s="83"/>
      <c r="AT298" s="83"/>
      <c r="AU298" s="83"/>
      <c r="AV298" s="83"/>
      <c r="AW298" s="83"/>
    </row>
    <row r="299" spans="1:49" s="82" customFormat="1" ht="15.75">
      <c r="A299" s="123"/>
      <c r="B299" s="124"/>
      <c r="C299" s="125"/>
      <c r="D299" s="125"/>
      <c r="E299" s="125"/>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L299" s="83"/>
      <c r="AM299" s="83"/>
      <c r="AN299" s="83"/>
      <c r="AO299" s="83"/>
      <c r="AP299" s="83"/>
      <c r="AQ299" s="83"/>
      <c r="AR299" s="83"/>
      <c r="AS299" s="83"/>
      <c r="AT299" s="83"/>
      <c r="AU299" s="83"/>
      <c r="AV299" s="83"/>
      <c r="AW299" s="83"/>
    </row>
    <row r="300" spans="1:49" s="82" customFormat="1" ht="15.75">
      <c r="A300" s="123"/>
      <c r="B300" s="124"/>
      <c r="C300" s="125"/>
      <c r="D300" s="125"/>
      <c r="E300" s="125"/>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L300" s="83"/>
      <c r="AM300" s="83"/>
      <c r="AN300" s="83"/>
      <c r="AO300" s="83"/>
      <c r="AP300" s="83"/>
      <c r="AQ300" s="83"/>
      <c r="AR300" s="83"/>
      <c r="AS300" s="83"/>
      <c r="AT300" s="83"/>
      <c r="AU300" s="83"/>
      <c r="AV300" s="83"/>
      <c r="AW300" s="83"/>
    </row>
    <row r="301" spans="1:49" s="82" customFormat="1" ht="15.75">
      <c r="A301" s="123"/>
      <c r="B301" s="124"/>
      <c r="C301" s="125"/>
      <c r="D301" s="125"/>
      <c r="E301" s="125"/>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L301" s="83"/>
      <c r="AM301" s="83"/>
      <c r="AN301" s="83"/>
      <c r="AO301" s="83"/>
      <c r="AP301" s="83"/>
      <c r="AQ301" s="83"/>
      <c r="AR301" s="83"/>
      <c r="AS301" s="83"/>
      <c r="AT301" s="83"/>
      <c r="AU301" s="83"/>
      <c r="AV301" s="83"/>
      <c r="AW301" s="83"/>
    </row>
    <row r="302" spans="1:49" s="82" customFormat="1" ht="15.75">
      <c r="A302" s="123"/>
      <c r="B302" s="124"/>
      <c r="C302" s="125"/>
      <c r="D302" s="125"/>
      <c r="E302" s="125"/>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L302" s="83"/>
      <c r="AM302" s="83"/>
      <c r="AN302" s="83"/>
      <c r="AO302" s="83"/>
      <c r="AP302" s="83"/>
      <c r="AQ302" s="83"/>
      <c r="AR302" s="83"/>
      <c r="AS302" s="83"/>
      <c r="AT302" s="83"/>
      <c r="AU302" s="83"/>
      <c r="AV302" s="83"/>
      <c r="AW302" s="83"/>
    </row>
    <row r="303" spans="1:49" s="82" customFormat="1" ht="15.75">
      <c r="A303" s="123"/>
      <c r="B303" s="124"/>
      <c r="C303" s="125"/>
      <c r="D303" s="125"/>
      <c r="E303" s="125"/>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L303" s="83"/>
      <c r="AM303" s="83"/>
      <c r="AN303" s="83"/>
      <c r="AO303" s="83"/>
      <c r="AP303" s="83"/>
      <c r="AQ303" s="83"/>
      <c r="AR303" s="83"/>
      <c r="AS303" s="83"/>
      <c r="AT303" s="83"/>
      <c r="AU303" s="83"/>
      <c r="AV303" s="83"/>
      <c r="AW303" s="83"/>
    </row>
    <row r="304" spans="1:49" s="82" customFormat="1" ht="15.75">
      <c r="A304" s="123"/>
      <c r="B304" s="124"/>
      <c r="C304" s="125"/>
      <c r="D304" s="125"/>
      <c r="E304" s="125"/>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L304" s="83"/>
      <c r="AM304" s="83"/>
      <c r="AN304" s="83"/>
      <c r="AO304" s="83"/>
      <c r="AP304" s="83"/>
      <c r="AQ304" s="83"/>
      <c r="AR304" s="83"/>
      <c r="AS304" s="83"/>
      <c r="AT304" s="83"/>
      <c r="AU304" s="83"/>
      <c r="AV304" s="83"/>
      <c r="AW304" s="83"/>
    </row>
    <row r="305" spans="1:49" s="82" customFormat="1" ht="15.75">
      <c r="A305" s="123"/>
      <c r="B305" s="124"/>
      <c r="C305" s="125"/>
      <c r="D305" s="125"/>
      <c r="E305" s="125"/>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L305" s="83"/>
      <c r="AM305" s="83"/>
      <c r="AN305" s="83"/>
      <c r="AO305" s="83"/>
      <c r="AP305" s="83"/>
      <c r="AQ305" s="83"/>
      <c r="AR305" s="83"/>
      <c r="AS305" s="83"/>
      <c r="AT305" s="83"/>
      <c r="AU305" s="83"/>
      <c r="AV305" s="83"/>
      <c r="AW305" s="83"/>
    </row>
    <row r="306" spans="1:49" s="82" customFormat="1" ht="15.75">
      <c r="A306" s="123"/>
      <c r="B306" s="124"/>
      <c r="C306" s="125"/>
      <c r="D306" s="125"/>
      <c r="E306" s="125"/>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L306" s="83"/>
      <c r="AM306" s="83"/>
      <c r="AN306" s="83"/>
      <c r="AO306" s="83"/>
      <c r="AP306" s="83"/>
      <c r="AQ306" s="83"/>
      <c r="AR306" s="83"/>
      <c r="AS306" s="83"/>
      <c r="AT306" s="83"/>
      <c r="AU306" s="83"/>
      <c r="AV306" s="83"/>
      <c r="AW306" s="83"/>
    </row>
    <row r="307" spans="1:49" s="82" customFormat="1" ht="15.75">
      <c r="A307" s="123"/>
      <c r="B307" s="124"/>
      <c r="C307" s="125"/>
      <c r="D307" s="125"/>
      <c r="E307" s="125"/>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L307" s="83"/>
      <c r="AM307" s="83"/>
      <c r="AN307" s="83"/>
      <c r="AO307" s="83"/>
      <c r="AP307" s="83"/>
      <c r="AQ307" s="83"/>
      <c r="AR307" s="83"/>
      <c r="AS307" s="83"/>
      <c r="AT307" s="83"/>
      <c r="AU307" s="83"/>
      <c r="AV307" s="83"/>
      <c r="AW307" s="83"/>
    </row>
    <row r="308" spans="1:49" s="82" customFormat="1" ht="15.75">
      <c r="A308" s="123"/>
      <c r="B308" s="124"/>
      <c r="C308" s="125"/>
      <c r="D308" s="125"/>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L308" s="83"/>
      <c r="AM308" s="83"/>
      <c r="AN308" s="83"/>
      <c r="AO308" s="83"/>
      <c r="AP308" s="83"/>
      <c r="AQ308" s="83"/>
      <c r="AR308" s="83"/>
      <c r="AS308" s="83"/>
      <c r="AT308" s="83"/>
      <c r="AU308" s="83"/>
      <c r="AV308" s="83"/>
      <c r="AW308" s="83"/>
    </row>
    <row r="309" spans="1:49" s="82" customFormat="1" ht="15.75">
      <c r="A309" s="123"/>
      <c r="B309" s="124"/>
      <c r="C309" s="125"/>
      <c r="D309" s="125"/>
      <c r="E309" s="125"/>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L309" s="83"/>
      <c r="AM309" s="83"/>
      <c r="AN309" s="83"/>
      <c r="AO309" s="83"/>
      <c r="AP309" s="83"/>
      <c r="AQ309" s="83"/>
      <c r="AR309" s="83"/>
      <c r="AS309" s="83"/>
      <c r="AT309" s="83"/>
      <c r="AU309" s="83"/>
      <c r="AV309" s="83"/>
      <c r="AW309" s="83"/>
    </row>
    <row r="310" spans="1:49" s="82" customFormat="1" ht="15.75">
      <c r="A310" s="123"/>
      <c r="B310" s="124"/>
      <c r="C310" s="125"/>
      <c r="D310" s="125"/>
      <c r="E310" s="125"/>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L310" s="83"/>
      <c r="AM310" s="83"/>
      <c r="AN310" s="83"/>
      <c r="AO310" s="83"/>
      <c r="AP310" s="83"/>
      <c r="AQ310" s="83"/>
      <c r="AR310" s="83"/>
      <c r="AS310" s="83"/>
      <c r="AT310" s="83"/>
      <c r="AU310" s="83"/>
      <c r="AV310" s="83"/>
      <c r="AW310" s="83"/>
    </row>
    <row r="311" spans="1:49" s="82" customFormat="1" ht="15.75">
      <c r="A311" s="123"/>
      <c r="B311" s="124"/>
      <c r="C311" s="125"/>
      <c r="D311" s="125"/>
      <c r="E311" s="125"/>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L311" s="83"/>
      <c r="AM311" s="83"/>
      <c r="AN311" s="83"/>
      <c r="AO311" s="83"/>
      <c r="AP311" s="83"/>
      <c r="AQ311" s="83"/>
      <c r="AR311" s="83"/>
      <c r="AS311" s="83"/>
      <c r="AT311" s="83"/>
      <c r="AU311" s="83"/>
      <c r="AV311" s="83"/>
      <c r="AW311" s="83"/>
    </row>
    <row r="312" spans="1:49" s="82" customFormat="1" ht="15.75">
      <c r="A312" s="123"/>
      <c r="B312" s="124"/>
      <c r="C312" s="125"/>
      <c r="D312" s="125"/>
      <c r="E312" s="125"/>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L312" s="83"/>
      <c r="AM312" s="83"/>
      <c r="AN312" s="83"/>
      <c r="AO312" s="83"/>
      <c r="AP312" s="83"/>
      <c r="AQ312" s="83"/>
      <c r="AR312" s="83"/>
      <c r="AS312" s="83"/>
      <c r="AT312" s="83"/>
      <c r="AU312" s="83"/>
      <c r="AV312" s="83"/>
      <c r="AW312" s="83"/>
    </row>
    <row r="313" spans="1:49" s="82" customFormat="1" ht="15.75">
      <c r="A313" s="123"/>
      <c r="B313" s="124"/>
      <c r="C313" s="125"/>
      <c r="D313" s="125"/>
      <c r="E313" s="125"/>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L313" s="83"/>
      <c r="AM313" s="83"/>
      <c r="AN313" s="83"/>
      <c r="AO313" s="83"/>
      <c r="AP313" s="83"/>
      <c r="AQ313" s="83"/>
      <c r="AR313" s="83"/>
      <c r="AS313" s="83"/>
      <c r="AT313" s="83"/>
      <c r="AU313" s="83"/>
      <c r="AV313" s="83"/>
      <c r="AW313" s="83"/>
    </row>
    <row r="314" spans="1:49" s="82" customFormat="1" ht="15.75">
      <c r="A314" s="123"/>
      <c r="B314" s="124"/>
      <c r="C314" s="125"/>
      <c r="D314" s="125"/>
      <c r="E314" s="125"/>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L314" s="83"/>
      <c r="AM314" s="83"/>
      <c r="AN314" s="83"/>
      <c r="AO314" s="83"/>
      <c r="AP314" s="83"/>
      <c r="AQ314" s="83"/>
      <c r="AR314" s="83"/>
      <c r="AS314" s="83"/>
      <c r="AT314" s="83"/>
      <c r="AU314" s="83"/>
      <c r="AV314" s="83"/>
      <c r="AW314" s="83"/>
    </row>
    <row r="315" spans="1:49" s="82" customFormat="1" ht="15.75">
      <c r="A315" s="123"/>
      <c r="B315" s="124"/>
      <c r="C315" s="125"/>
      <c r="D315" s="125"/>
      <c r="E315" s="125"/>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L315" s="83"/>
      <c r="AM315" s="83"/>
      <c r="AN315" s="83"/>
      <c r="AO315" s="83"/>
      <c r="AP315" s="83"/>
      <c r="AQ315" s="83"/>
      <c r="AR315" s="83"/>
      <c r="AS315" s="83"/>
      <c r="AT315" s="83"/>
      <c r="AU315" s="83"/>
      <c r="AV315" s="83"/>
      <c r="AW315" s="83"/>
    </row>
    <row r="316" spans="1:49" s="82" customFormat="1" ht="15.75">
      <c r="A316" s="123"/>
      <c r="B316" s="124"/>
      <c r="C316" s="125"/>
      <c r="D316" s="125"/>
      <c r="E316" s="125"/>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L316" s="83"/>
      <c r="AM316" s="83"/>
      <c r="AN316" s="83"/>
      <c r="AO316" s="83"/>
      <c r="AP316" s="83"/>
      <c r="AQ316" s="83"/>
      <c r="AR316" s="83"/>
      <c r="AS316" s="83"/>
      <c r="AT316" s="83"/>
      <c r="AU316" s="83"/>
      <c r="AV316" s="83"/>
      <c r="AW316" s="83"/>
    </row>
    <row r="317" spans="1:49" s="82" customFormat="1" ht="15.75">
      <c r="A317" s="123"/>
      <c r="B317" s="124"/>
      <c r="C317" s="125"/>
      <c r="D317" s="125"/>
      <c r="E317" s="125"/>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L317" s="83"/>
      <c r="AM317" s="83"/>
      <c r="AN317" s="83"/>
      <c r="AO317" s="83"/>
      <c r="AP317" s="83"/>
      <c r="AQ317" s="83"/>
      <c r="AR317" s="83"/>
      <c r="AS317" s="83"/>
      <c r="AT317" s="83"/>
      <c r="AU317" s="83"/>
      <c r="AV317" s="83"/>
      <c r="AW317" s="83"/>
    </row>
    <row r="318" spans="1:49" s="82" customFormat="1" ht="15.75">
      <c r="A318" s="123"/>
      <c r="B318" s="124"/>
      <c r="C318" s="125"/>
      <c r="D318" s="125"/>
      <c r="E318" s="125"/>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L318" s="83"/>
      <c r="AM318" s="83"/>
      <c r="AN318" s="83"/>
      <c r="AO318" s="83"/>
      <c r="AP318" s="83"/>
      <c r="AQ318" s="83"/>
      <c r="AR318" s="83"/>
      <c r="AS318" s="83"/>
      <c r="AT318" s="83"/>
      <c r="AU318" s="83"/>
      <c r="AV318" s="83"/>
      <c r="AW318" s="83"/>
    </row>
    <row r="319" spans="1:49" s="82" customFormat="1" ht="15.75">
      <c r="A319" s="123"/>
      <c r="B319" s="124"/>
      <c r="C319" s="125"/>
      <c r="D319" s="125"/>
      <c r="E319" s="125"/>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L319" s="83"/>
      <c r="AM319" s="83"/>
      <c r="AN319" s="83"/>
      <c r="AO319" s="83"/>
      <c r="AP319" s="83"/>
      <c r="AQ319" s="83"/>
      <c r="AR319" s="83"/>
      <c r="AS319" s="83"/>
      <c r="AT319" s="83"/>
      <c r="AU319" s="83"/>
      <c r="AV319" s="83"/>
      <c r="AW319" s="83"/>
    </row>
    <row r="320" spans="1:49" s="82" customFormat="1" ht="15.75">
      <c r="A320" s="123"/>
      <c r="B320" s="124"/>
      <c r="C320" s="125"/>
      <c r="D320" s="125"/>
      <c r="E320" s="125"/>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L320" s="83"/>
      <c r="AM320" s="83"/>
      <c r="AN320" s="83"/>
      <c r="AO320" s="83"/>
      <c r="AP320" s="83"/>
      <c r="AQ320" s="83"/>
      <c r="AR320" s="83"/>
      <c r="AS320" s="83"/>
      <c r="AT320" s="83"/>
      <c r="AU320" s="83"/>
      <c r="AV320" s="83"/>
      <c r="AW320" s="83"/>
    </row>
    <row r="321" spans="1:49" s="82" customFormat="1" ht="15.75">
      <c r="A321" s="123"/>
      <c r="B321" s="124"/>
      <c r="C321" s="125"/>
      <c r="D321" s="125"/>
      <c r="E321" s="125"/>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L321" s="83"/>
      <c r="AM321" s="83"/>
      <c r="AN321" s="83"/>
      <c r="AO321" s="83"/>
      <c r="AP321" s="83"/>
      <c r="AQ321" s="83"/>
      <c r="AR321" s="83"/>
      <c r="AS321" s="83"/>
      <c r="AT321" s="83"/>
      <c r="AU321" s="83"/>
      <c r="AV321" s="83"/>
      <c r="AW321" s="83"/>
    </row>
    <row r="322" spans="1:49" s="82" customFormat="1" ht="15.75">
      <c r="A322" s="123"/>
      <c r="B322" s="124"/>
      <c r="C322" s="125"/>
      <c r="D322" s="125"/>
      <c r="E322" s="125"/>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L322" s="83"/>
      <c r="AM322" s="83"/>
      <c r="AN322" s="83"/>
      <c r="AO322" s="83"/>
      <c r="AP322" s="83"/>
      <c r="AQ322" s="83"/>
      <c r="AR322" s="83"/>
      <c r="AS322" s="83"/>
      <c r="AT322" s="83"/>
      <c r="AU322" s="83"/>
      <c r="AV322" s="83"/>
      <c r="AW322" s="83"/>
    </row>
    <row r="323" spans="1:49" s="82" customFormat="1" ht="15.75">
      <c r="A323" s="123"/>
      <c r="B323" s="124"/>
      <c r="C323" s="125"/>
      <c r="D323" s="125"/>
      <c r="E323" s="125"/>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L323" s="83"/>
      <c r="AM323" s="83"/>
      <c r="AN323" s="83"/>
      <c r="AO323" s="83"/>
      <c r="AP323" s="83"/>
      <c r="AQ323" s="83"/>
      <c r="AR323" s="83"/>
      <c r="AS323" s="83"/>
      <c r="AT323" s="83"/>
      <c r="AU323" s="83"/>
      <c r="AV323" s="83"/>
      <c r="AW323" s="83"/>
    </row>
    <row r="324" spans="1:49" s="82" customFormat="1" ht="15.75">
      <c r="A324" s="123"/>
      <c r="B324" s="124"/>
      <c r="C324" s="125"/>
      <c r="D324" s="125"/>
      <c r="E324" s="125"/>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L324" s="83"/>
      <c r="AM324" s="83"/>
      <c r="AN324" s="83"/>
      <c r="AO324" s="83"/>
      <c r="AP324" s="83"/>
      <c r="AQ324" s="83"/>
      <c r="AR324" s="83"/>
      <c r="AS324" s="83"/>
      <c r="AT324" s="83"/>
      <c r="AU324" s="83"/>
      <c r="AV324" s="83"/>
      <c r="AW324" s="83"/>
    </row>
    <row r="325" spans="1:49" s="82" customFormat="1" ht="15.75">
      <c r="A325" s="123"/>
      <c r="B325" s="124"/>
      <c r="C325" s="125"/>
      <c r="D325" s="125"/>
      <c r="E325" s="125"/>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L325" s="83"/>
      <c r="AM325" s="83"/>
      <c r="AN325" s="83"/>
      <c r="AO325" s="83"/>
      <c r="AP325" s="83"/>
      <c r="AQ325" s="83"/>
      <c r="AR325" s="83"/>
      <c r="AS325" s="83"/>
      <c r="AT325" s="83"/>
      <c r="AU325" s="83"/>
      <c r="AV325" s="83"/>
      <c r="AW325" s="83"/>
    </row>
    <row r="326" spans="1:49" s="82" customFormat="1" ht="15.75">
      <c r="A326" s="123"/>
      <c r="B326" s="124"/>
      <c r="C326" s="125"/>
      <c r="D326" s="125"/>
      <c r="E326" s="125"/>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L326" s="83"/>
      <c r="AM326" s="83"/>
      <c r="AN326" s="83"/>
      <c r="AO326" s="83"/>
      <c r="AP326" s="83"/>
      <c r="AQ326" s="83"/>
      <c r="AR326" s="83"/>
      <c r="AS326" s="83"/>
      <c r="AT326" s="83"/>
      <c r="AU326" s="83"/>
      <c r="AV326" s="83"/>
      <c r="AW326" s="83"/>
    </row>
    <row r="327" spans="1:49" s="82" customFormat="1" ht="15.75">
      <c r="A327" s="123"/>
      <c r="B327" s="124"/>
      <c r="C327" s="125"/>
      <c r="D327" s="125"/>
      <c r="E327" s="125"/>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L327" s="83"/>
      <c r="AM327" s="83"/>
      <c r="AN327" s="83"/>
      <c r="AO327" s="83"/>
      <c r="AP327" s="83"/>
      <c r="AQ327" s="83"/>
      <c r="AR327" s="83"/>
      <c r="AS327" s="83"/>
      <c r="AT327" s="83"/>
      <c r="AU327" s="83"/>
      <c r="AV327" s="83"/>
      <c r="AW327" s="83"/>
    </row>
    <row r="328" spans="1:49" s="82" customFormat="1" ht="15.75">
      <c r="A328" s="123"/>
      <c r="B328" s="124"/>
      <c r="C328" s="125"/>
      <c r="D328" s="125"/>
      <c r="E328" s="125"/>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L328" s="83"/>
      <c r="AM328" s="83"/>
      <c r="AN328" s="83"/>
      <c r="AO328" s="83"/>
      <c r="AP328" s="83"/>
      <c r="AQ328" s="83"/>
      <c r="AR328" s="83"/>
      <c r="AS328" s="83"/>
      <c r="AT328" s="83"/>
      <c r="AU328" s="83"/>
      <c r="AV328" s="83"/>
      <c r="AW328" s="83"/>
    </row>
    <row r="329" spans="1:49" s="82" customFormat="1" ht="15.75">
      <c r="A329" s="123"/>
      <c r="B329" s="124"/>
      <c r="C329" s="125"/>
      <c r="D329" s="125"/>
      <c r="E329" s="125"/>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L329" s="83"/>
      <c r="AM329" s="83"/>
      <c r="AN329" s="83"/>
      <c r="AO329" s="83"/>
      <c r="AP329" s="83"/>
      <c r="AQ329" s="83"/>
      <c r="AR329" s="83"/>
      <c r="AS329" s="83"/>
      <c r="AT329" s="83"/>
      <c r="AU329" s="83"/>
      <c r="AV329" s="83"/>
      <c r="AW329" s="83"/>
    </row>
    <row r="330" spans="1:49" s="82" customFormat="1" ht="15.75">
      <c r="A330" s="123"/>
      <c r="B330" s="124"/>
      <c r="C330" s="125"/>
      <c r="D330" s="125"/>
      <c r="E330" s="125"/>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L330" s="83"/>
      <c r="AM330" s="83"/>
      <c r="AN330" s="83"/>
      <c r="AO330" s="83"/>
      <c r="AP330" s="83"/>
      <c r="AQ330" s="83"/>
      <c r="AR330" s="83"/>
      <c r="AS330" s="83"/>
      <c r="AT330" s="83"/>
      <c r="AU330" s="83"/>
      <c r="AV330" s="83"/>
      <c r="AW330" s="83"/>
    </row>
    <row r="331" spans="1:49" s="82" customFormat="1" ht="15.75">
      <c r="A331" s="123"/>
      <c r="B331" s="124"/>
      <c r="C331" s="125"/>
      <c r="D331" s="125"/>
      <c r="E331" s="125"/>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L331" s="83"/>
      <c r="AM331" s="83"/>
      <c r="AN331" s="83"/>
      <c r="AO331" s="83"/>
      <c r="AP331" s="83"/>
      <c r="AQ331" s="83"/>
      <c r="AR331" s="83"/>
      <c r="AS331" s="83"/>
      <c r="AT331" s="83"/>
      <c r="AU331" s="83"/>
      <c r="AV331" s="83"/>
      <c r="AW331" s="83"/>
    </row>
    <row r="332" spans="1:49" s="82" customFormat="1" ht="15.75">
      <c r="A332" s="123"/>
      <c r="B332" s="124"/>
      <c r="C332" s="125"/>
      <c r="D332" s="125"/>
      <c r="E332" s="125"/>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L332" s="83"/>
      <c r="AM332" s="83"/>
      <c r="AN332" s="83"/>
      <c r="AO332" s="83"/>
      <c r="AP332" s="83"/>
      <c r="AQ332" s="83"/>
      <c r="AR332" s="83"/>
      <c r="AS332" s="83"/>
      <c r="AT332" s="83"/>
      <c r="AU332" s="83"/>
      <c r="AV332" s="83"/>
      <c r="AW332" s="83"/>
    </row>
    <row r="333" spans="1:49" s="82" customFormat="1" ht="15.75">
      <c r="A333" s="123"/>
      <c r="B333" s="124"/>
      <c r="C333" s="125"/>
      <c r="D333" s="125"/>
      <c r="E333" s="125"/>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L333" s="83"/>
      <c r="AM333" s="83"/>
      <c r="AN333" s="83"/>
      <c r="AO333" s="83"/>
      <c r="AP333" s="83"/>
      <c r="AQ333" s="83"/>
      <c r="AR333" s="83"/>
      <c r="AS333" s="83"/>
      <c r="AT333" s="83"/>
      <c r="AU333" s="83"/>
      <c r="AV333" s="83"/>
      <c r="AW333" s="83"/>
    </row>
    <row r="334" spans="1:49" s="82" customFormat="1" ht="15.75">
      <c r="A334" s="123"/>
      <c r="B334" s="124"/>
      <c r="C334" s="125"/>
      <c r="D334" s="125"/>
      <c r="E334" s="125"/>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L334" s="83"/>
      <c r="AM334" s="83"/>
      <c r="AN334" s="83"/>
      <c r="AO334" s="83"/>
      <c r="AP334" s="83"/>
      <c r="AQ334" s="83"/>
      <c r="AR334" s="83"/>
      <c r="AS334" s="83"/>
      <c r="AT334" s="83"/>
      <c r="AU334" s="83"/>
      <c r="AV334" s="83"/>
      <c r="AW334" s="83"/>
    </row>
    <row r="335" spans="1:49" s="82" customFormat="1" ht="15.75">
      <c r="A335" s="123"/>
      <c r="B335" s="124"/>
      <c r="C335" s="125"/>
      <c r="D335" s="125"/>
      <c r="E335" s="125"/>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L335" s="83"/>
      <c r="AM335" s="83"/>
      <c r="AN335" s="83"/>
      <c r="AO335" s="83"/>
      <c r="AP335" s="83"/>
      <c r="AQ335" s="83"/>
      <c r="AR335" s="83"/>
      <c r="AS335" s="83"/>
      <c r="AT335" s="83"/>
      <c r="AU335" s="83"/>
      <c r="AV335" s="83"/>
      <c r="AW335" s="83"/>
    </row>
    <row r="336" spans="1:49" s="82" customFormat="1" ht="15.75">
      <c r="A336" s="123"/>
      <c r="B336" s="124"/>
      <c r="C336" s="125"/>
      <c r="D336" s="125"/>
      <c r="E336" s="125"/>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L336" s="83"/>
      <c r="AM336" s="83"/>
      <c r="AN336" s="83"/>
      <c r="AO336" s="83"/>
      <c r="AP336" s="83"/>
      <c r="AQ336" s="83"/>
      <c r="AR336" s="83"/>
      <c r="AS336" s="83"/>
      <c r="AT336" s="83"/>
      <c r="AU336" s="83"/>
      <c r="AV336" s="83"/>
      <c r="AW336" s="83"/>
    </row>
    <row r="337" spans="1:49" s="82" customFormat="1" ht="15.75">
      <c r="A337" s="123"/>
      <c r="B337" s="124"/>
      <c r="C337" s="125"/>
      <c r="D337" s="125"/>
      <c r="E337" s="125"/>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L337" s="83"/>
      <c r="AM337" s="83"/>
      <c r="AN337" s="83"/>
      <c r="AO337" s="83"/>
      <c r="AP337" s="83"/>
      <c r="AQ337" s="83"/>
      <c r="AR337" s="83"/>
      <c r="AS337" s="83"/>
      <c r="AT337" s="83"/>
      <c r="AU337" s="83"/>
      <c r="AV337" s="83"/>
      <c r="AW337" s="83"/>
    </row>
    <row r="338" spans="1:49" s="82" customFormat="1" ht="15.75">
      <c r="A338" s="123"/>
      <c r="B338" s="124"/>
      <c r="C338" s="125"/>
      <c r="D338" s="125"/>
      <c r="E338" s="125"/>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L338" s="83"/>
      <c r="AM338" s="83"/>
      <c r="AN338" s="83"/>
      <c r="AO338" s="83"/>
      <c r="AP338" s="83"/>
      <c r="AQ338" s="83"/>
      <c r="AR338" s="83"/>
      <c r="AS338" s="83"/>
      <c r="AT338" s="83"/>
      <c r="AU338" s="83"/>
      <c r="AV338" s="83"/>
      <c r="AW338" s="83"/>
    </row>
    <row r="339" spans="1:49" s="82" customFormat="1" ht="15.75">
      <c r="A339" s="123"/>
      <c r="B339" s="124"/>
      <c r="C339" s="125"/>
      <c r="D339" s="125"/>
      <c r="E339" s="125"/>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L339" s="83"/>
      <c r="AM339" s="83"/>
      <c r="AN339" s="83"/>
      <c r="AO339" s="83"/>
      <c r="AP339" s="83"/>
      <c r="AQ339" s="83"/>
      <c r="AR339" s="83"/>
      <c r="AS339" s="83"/>
      <c r="AT339" s="83"/>
      <c r="AU339" s="83"/>
      <c r="AV339" s="83"/>
      <c r="AW339" s="83"/>
    </row>
    <row r="340" spans="1:49" s="82" customFormat="1" ht="15.75">
      <c r="A340" s="123"/>
      <c r="B340" s="124"/>
      <c r="C340" s="125"/>
      <c r="D340" s="125"/>
      <c r="E340" s="125"/>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L340" s="83"/>
      <c r="AM340" s="83"/>
      <c r="AN340" s="83"/>
      <c r="AO340" s="83"/>
      <c r="AP340" s="83"/>
      <c r="AQ340" s="83"/>
      <c r="AR340" s="83"/>
      <c r="AS340" s="83"/>
      <c r="AT340" s="83"/>
      <c r="AU340" s="83"/>
      <c r="AV340" s="83"/>
      <c r="AW340" s="83"/>
    </row>
    <row r="341" spans="1:49" s="82" customFormat="1" ht="15.75">
      <c r="A341" s="123"/>
      <c r="B341" s="124"/>
      <c r="C341" s="125"/>
      <c r="D341" s="125"/>
      <c r="E341" s="125"/>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L341" s="83"/>
      <c r="AM341" s="83"/>
      <c r="AN341" s="83"/>
      <c r="AO341" s="83"/>
      <c r="AP341" s="83"/>
      <c r="AQ341" s="83"/>
      <c r="AR341" s="83"/>
      <c r="AS341" s="83"/>
      <c r="AT341" s="83"/>
      <c r="AU341" s="83"/>
      <c r="AV341" s="83"/>
      <c r="AW341" s="83"/>
    </row>
    <row r="342" spans="1:49" s="82" customFormat="1" ht="15.75">
      <c r="A342" s="123"/>
      <c r="B342" s="124"/>
      <c r="C342" s="125"/>
      <c r="D342" s="125"/>
      <c r="E342" s="125"/>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L342" s="83"/>
      <c r="AM342" s="83"/>
      <c r="AN342" s="83"/>
      <c r="AO342" s="83"/>
      <c r="AP342" s="83"/>
      <c r="AQ342" s="83"/>
      <c r="AR342" s="83"/>
      <c r="AS342" s="83"/>
      <c r="AT342" s="83"/>
      <c r="AU342" s="83"/>
      <c r="AV342" s="83"/>
      <c r="AW342" s="83"/>
    </row>
    <row r="343" spans="1:49" s="82" customFormat="1" ht="15.75">
      <c r="A343" s="123"/>
      <c r="B343" s="124"/>
      <c r="C343" s="125"/>
      <c r="D343" s="125"/>
      <c r="E343" s="125"/>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L343" s="83"/>
      <c r="AM343" s="83"/>
      <c r="AN343" s="83"/>
      <c r="AO343" s="83"/>
      <c r="AP343" s="83"/>
      <c r="AQ343" s="83"/>
      <c r="AR343" s="83"/>
      <c r="AS343" s="83"/>
      <c r="AT343" s="83"/>
      <c r="AU343" s="83"/>
      <c r="AV343" s="83"/>
      <c r="AW343" s="83"/>
    </row>
    <row r="344" spans="1:49" s="82" customFormat="1" ht="15.75">
      <c r="A344" s="123"/>
      <c r="B344" s="124"/>
      <c r="C344" s="125"/>
      <c r="D344" s="125"/>
      <c r="E344" s="125"/>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L344" s="83"/>
      <c r="AM344" s="83"/>
      <c r="AN344" s="83"/>
      <c r="AO344" s="83"/>
      <c r="AP344" s="83"/>
      <c r="AQ344" s="83"/>
      <c r="AR344" s="83"/>
      <c r="AS344" s="83"/>
      <c r="AT344" s="83"/>
      <c r="AU344" s="83"/>
      <c r="AV344" s="83"/>
      <c r="AW344" s="83"/>
    </row>
    <row r="345" spans="1:49" s="82" customFormat="1" ht="15.75">
      <c r="A345" s="123"/>
      <c r="B345" s="124"/>
      <c r="C345" s="125"/>
      <c r="D345" s="125"/>
      <c r="E345" s="125"/>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L345" s="83"/>
      <c r="AM345" s="83"/>
      <c r="AN345" s="83"/>
      <c r="AO345" s="83"/>
      <c r="AP345" s="83"/>
      <c r="AQ345" s="83"/>
      <c r="AR345" s="83"/>
      <c r="AS345" s="83"/>
      <c r="AT345" s="83"/>
      <c r="AU345" s="83"/>
      <c r="AV345" s="83"/>
      <c r="AW345" s="83"/>
    </row>
    <row r="346" spans="1:49" s="82" customFormat="1" ht="15.75">
      <c r="A346" s="123"/>
      <c r="B346" s="124"/>
      <c r="C346" s="125"/>
      <c r="D346" s="125"/>
      <c r="E346" s="125"/>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L346" s="83"/>
      <c r="AM346" s="83"/>
      <c r="AN346" s="83"/>
      <c r="AO346" s="83"/>
      <c r="AP346" s="83"/>
      <c r="AQ346" s="83"/>
      <c r="AR346" s="83"/>
      <c r="AS346" s="83"/>
      <c r="AT346" s="83"/>
      <c r="AU346" s="83"/>
      <c r="AV346" s="83"/>
      <c r="AW346" s="83"/>
    </row>
    <row r="347" spans="1:49" s="82" customFormat="1" ht="15.75">
      <c r="A347" s="123"/>
      <c r="B347" s="124"/>
      <c r="C347" s="125"/>
      <c r="D347" s="125"/>
      <c r="E347" s="125"/>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L347" s="83"/>
      <c r="AM347" s="83"/>
      <c r="AN347" s="83"/>
      <c r="AO347" s="83"/>
      <c r="AP347" s="83"/>
      <c r="AQ347" s="83"/>
      <c r="AR347" s="83"/>
      <c r="AS347" s="83"/>
      <c r="AT347" s="83"/>
      <c r="AU347" s="83"/>
      <c r="AV347" s="83"/>
      <c r="AW347" s="83"/>
    </row>
    <row r="348" spans="1:49" s="82" customFormat="1" ht="15.75">
      <c r="A348" s="123"/>
      <c r="B348" s="124"/>
      <c r="C348" s="125"/>
      <c r="D348" s="125"/>
      <c r="E348" s="125"/>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L348" s="83"/>
      <c r="AM348" s="83"/>
      <c r="AN348" s="83"/>
      <c r="AO348" s="83"/>
      <c r="AP348" s="83"/>
      <c r="AQ348" s="83"/>
      <c r="AR348" s="83"/>
      <c r="AS348" s="83"/>
      <c r="AT348" s="83"/>
      <c r="AU348" s="83"/>
      <c r="AV348" s="83"/>
      <c r="AW348" s="83"/>
    </row>
    <row r="349" spans="1:49" s="82" customFormat="1" ht="15.75">
      <c r="A349" s="123"/>
      <c r="B349" s="124"/>
      <c r="C349" s="125"/>
      <c r="D349" s="125"/>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L349" s="83"/>
      <c r="AM349" s="83"/>
      <c r="AN349" s="83"/>
      <c r="AO349" s="83"/>
      <c r="AP349" s="83"/>
      <c r="AQ349" s="83"/>
      <c r="AR349" s="83"/>
      <c r="AS349" s="83"/>
      <c r="AT349" s="83"/>
      <c r="AU349" s="83"/>
      <c r="AV349" s="83"/>
      <c r="AW349" s="83"/>
    </row>
    <row r="350" spans="1:49" s="82" customFormat="1" ht="15.75">
      <c r="A350" s="123"/>
      <c r="B350" s="124"/>
      <c r="C350" s="125"/>
      <c r="D350" s="125"/>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L350" s="83"/>
      <c r="AM350" s="83"/>
      <c r="AN350" s="83"/>
      <c r="AO350" s="83"/>
      <c r="AP350" s="83"/>
      <c r="AQ350" s="83"/>
      <c r="AR350" s="83"/>
      <c r="AS350" s="83"/>
      <c r="AT350" s="83"/>
      <c r="AU350" s="83"/>
      <c r="AV350" s="83"/>
      <c r="AW350" s="83"/>
    </row>
    <row r="351" spans="1:49" s="82" customFormat="1" ht="15.75">
      <c r="A351" s="123"/>
      <c r="B351" s="124"/>
      <c r="C351" s="125"/>
      <c r="D351" s="125"/>
      <c r="E351" s="125"/>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L351" s="83"/>
      <c r="AM351" s="83"/>
      <c r="AN351" s="83"/>
      <c r="AO351" s="83"/>
      <c r="AP351" s="83"/>
      <c r="AQ351" s="83"/>
      <c r="AR351" s="83"/>
      <c r="AS351" s="83"/>
      <c r="AT351" s="83"/>
      <c r="AU351" s="83"/>
      <c r="AV351" s="83"/>
      <c r="AW351" s="83"/>
    </row>
    <row r="352" spans="1:49" s="82" customFormat="1" ht="15.75">
      <c r="A352" s="123"/>
      <c r="B352" s="124"/>
      <c r="C352" s="125"/>
      <c r="D352" s="125"/>
      <c r="E352" s="125"/>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L352" s="83"/>
      <c r="AM352" s="83"/>
      <c r="AN352" s="83"/>
      <c r="AO352" s="83"/>
      <c r="AP352" s="83"/>
      <c r="AQ352" s="83"/>
      <c r="AR352" s="83"/>
      <c r="AS352" s="83"/>
      <c r="AT352" s="83"/>
      <c r="AU352" s="83"/>
      <c r="AV352" s="83"/>
      <c r="AW352" s="83"/>
    </row>
    <row r="353" spans="1:49" s="82" customFormat="1" ht="15.75">
      <c r="A353" s="123"/>
      <c r="B353" s="124"/>
      <c r="C353" s="125"/>
      <c r="D353" s="125"/>
      <c r="E353" s="125"/>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L353" s="83"/>
      <c r="AM353" s="83"/>
      <c r="AN353" s="83"/>
      <c r="AO353" s="83"/>
      <c r="AP353" s="83"/>
      <c r="AQ353" s="83"/>
      <c r="AR353" s="83"/>
      <c r="AS353" s="83"/>
      <c r="AT353" s="83"/>
      <c r="AU353" s="83"/>
      <c r="AV353" s="83"/>
      <c r="AW353" s="83"/>
    </row>
    <row r="354" spans="1:49" s="82" customFormat="1" ht="15.75">
      <c r="A354" s="123"/>
      <c r="B354" s="124"/>
      <c r="C354" s="125"/>
      <c r="D354" s="125"/>
      <c r="E354" s="125"/>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L354" s="83"/>
      <c r="AM354" s="83"/>
      <c r="AN354" s="83"/>
      <c r="AO354" s="83"/>
      <c r="AP354" s="83"/>
      <c r="AQ354" s="83"/>
      <c r="AR354" s="83"/>
      <c r="AS354" s="83"/>
      <c r="AT354" s="83"/>
      <c r="AU354" s="83"/>
      <c r="AV354" s="83"/>
      <c r="AW354" s="83"/>
    </row>
    <row r="355" spans="1:49" s="82" customFormat="1" ht="15.75">
      <c r="A355" s="123"/>
      <c r="B355" s="124"/>
      <c r="C355" s="125"/>
      <c r="D355" s="125"/>
      <c r="E355" s="125"/>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L355" s="83"/>
      <c r="AM355" s="83"/>
      <c r="AN355" s="83"/>
      <c r="AO355" s="83"/>
      <c r="AP355" s="83"/>
      <c r="AQ355" s="83"/>
      <c r="AR355" s="83"/>
      <c r="AS355" s="83"/>
      <c r="AT355" s="83"/>
      <c r="AU355" s="83"/>
      <c r="AV355" s="83"/>
      <c r="AW355" s="83"/>
    </row>
    <row r="356" spans="1:49" s="82" customFormat="1" ht="15.75">
      <c r="A356" s="123"/>
      <c r="B356" s="124"/>
      <c r="C356" s="125"/>
      <c r="D356" s="125"/>
      <c r="E356" s="125"/>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L356" s="83"/>
      <c r="AM356" s="83"/>
      <c r="AN356" s="83"/>
      <c r="AO356" s="83"/>
      <c r="AP356" s="83"/>
      <c r="AQ356" s="83"/>
      <c r="AR356" s="83"/>
      <c r="AS356" s="83"/>
      <c r="AT356" s="83"/>
      <c r="AU356" s="83"/>
      <c r="AV356" s="83"/>
      <c r="AW356" s="83"/>
    </row>
    <row r="357" spans="1:49" s="82" customFormat="1" ht="15.75">
      <c r="A357" s="123"/>
      <c r="B357" s="124"/>
      <c r="C357" s="125"/>
      <c r="D357" s="125"/>
      <c r="E357" s="125"/>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L357" s="83"/>
      <c r="AM357" s="83"/>
      <c r="AN357" s="83"/>
      <c r="AO357" s="83"/>
      <c r="AP357" s="83"/>
      <c r="AQ357" s="83"/>
      <c r="AR357" s="83"/>
      <c r="AS357" s="83"/>
      <c r="AT357" s="83"/>
      <c r="AU357" s="83"/>
      <c r="AV357" s="83"/>
      <c r="AW357" s="83"/>
    </row>
    <row r="358" spans="1:49" s="82" customFormat="1" ht="15.75">
      <c r="A358" s="123"/>
      <c r="B358" s="124"/>
      <c r="C358" s="125"/>
      <c r="D358" s="125"/>
      <c r="E358" s="125"/>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L358" s="83"/>
      <c r="AM358" s="83"/>
      <c r="AN358" s="83"/>
      <c r="AO358" s="83"/>
      <c r="AP358" s="83"/>
      <c r="AQ358" s="83"/>
      <c r="AR358" s="83"/>
      <c r="AS358" s="83"/>
      <c r="AT358" s="83"/>
      <c r="AU358" s="83"/>
      <c r="AV358" s="83"/>
      <c r="AW358" s="83"/>
    </row>
    <row r="359" spans="1:49" s="82" customFormat="1" ht="15.75">
      <c r="A359" s="123"/>
      <c r="B359" s="124"/>
      <c r="C359" s="125"/>
      <c r="D359" s="125"/>
      <c r="E359" s="125"/>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L359" s="83"/>
      <c r="AM359" s="83"/>
      <c r="AN359" s="83"/>
      <c r="AO359" s="83"/>
      <c r="AP359" s="83"/>
      <c r="AQ359" s="83"/>
      <c r="AR359" s="83"/>
      <c r="AS359" s="83"/>
      <c r="AT359" s="83"/>
      <c r="AU359" s="83"/>
      <c r="AV359" s="83"/>
      <c r="AW359" s="83"/>
    </row>
    <row r="360" spans="1:49" s="82" customFormat="1" ht="15.75">
      <c r="A360" s="123"/>
      <c r="B360" s="124"/>
      <c r="C360" s="125"/>
      <c r="D360" s="125"/>
      <c r="E360" s="125"/>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L360" s="83"/>
      <c r="AM360" s="83"/>
      <c r="AN360" s="83"/>
      <c r="AO360" s="83"/>
      <c r="AP360" s="83"/>
      <c r="AQ360" s="83"/>
      <c r="AR360" s="83"/>
      <c r="AS360" s="83"/>
      <c r="AT360" s="83"/>
      <c r="AU360" s="83"/>
      <c r="AV360" s="83"/>
      <c r="AW360" s="83"/>
    </row>
    <row r="361" spans="1:49" s="82" customFormat="1" ht="15.75">
      <c r="A361" s="123"/>
      <c r="B361" s="124"/>
      <c r="C361" s="125"/>
      <c r="D361" s="125"/>
      <c r="E361" s="125"/>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L361" s="83"/>
      <c r="AM361" s="83"/>
      <c r="AN361" s="83"/>
      <c r="AO361" s="83"/>
      <c r="AP361" s="83"/>
      <c r="AQ361" s="83"/>
      <c r="AR361" s="83"/>
      <c r="AS361" s="83"/>
      <c r="AT361" s="83"/>
      <c r="AU361" s="83"/>
      <c r="AV361" s="83"/>
      <c r="AW361" s="83"/>
    </row>
    <row r="362" spans="1:49" s="82" customFormat="1" ht="15.75">
      <c r="A362" s="123"/>
      <c r="B362" s="124"/>
      <c r="C362" s="125"/>
      <c r="D362" s="125"/>
      <c r="E362" s="125"/>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L362" s="83"/>
      <c r="AM362" s="83"/>
      <c r="AN362" s="83"/>
      <c r="AO362" s="83"/>
      <c r="AP362" s="83"/>
      <c r="AQ362" s="83"/>
      <c r="AR362" s="83"/>
      <c r="AS362" s="83"/>
      <c r="AT362" s="83"/>
      <c r="AU362" s="83"/>
      <c r="AV362" s="83"/>
      <c r="AW362" s="83"/>
    </row>
    <row r="363" spans="1:49" s="82" customFormat="1" ht="15.75">
      <c r="A363" s="123"/>
      <c r="B363" s="124"/>
      <c r="C363" s="125"/>
      <c r="D363" s="125"/>
      <c r="E363" s="125"/>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L363" s="83"/>
      <c r="AM363" s="83"/>
      <c r="AN363" s="83"/>
      <c r="AO363" s="83"/>
      <c r="AP363" s="83"/>
      <c r="AQ363" s="83"/>
      <c r="AR363" s="83"/>
      <c r="AS363" s="83"/>
      <c r="AT363" s="83"/>
      <c r="AU363" s="83"/>
      <c r="AV363" s="83"/>
      <c r="AW363" s="83"/>
    </row>
    <row r="364" spans="1:49" s="82" customFormat="1" ht="15.75">
      <c r="A364" s="123"/>
      <c r="B364" s="124"/>
      <c r="C364" s="125"/>
      <c r="D364" s="125"/>
      <c r="E364" s="125"/>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L364" s="83"/>
      <c r="AM364" s="83"/>
      <c r="AN364" s="83"/>
      <c r="AO364" s="83"/>
      <c r="AP364" s="83"/>
      <c r="AQ364" s="83"/>
      <c r="AR364" s="83"/>
      <c r="AS364" s="83"/>
      <c r="AT364" s="83"/>
      <c r="AU364" s="83"/>
      <c r="AV364" s="83"/>
      <c r="AW364" s="83"/>
    </row>
    <row r="365" spans="1:49" s="82" customFormat="1" ht="15.75">
      <c r="A365" s="123"/>
      <c r="B365" s="124"/>
      <c r="C365" s="125"/>
      <c r="D365" s="125"/>
      <c r="E365" s="125"/>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L365" s="83"/>
      <c r="AM365" s="83"/>
      <c r="AN365" s="83"/>
      <c r="AO365" s="83"/>
      <c r="AP365" s="83"/>
      <c r="AQ365" s="83"/>
      <c r="AR365" s="83"/>
      <c r="AS365" s="83"/>
      <c r="AT365" s="83"/>
      <c r="AU365" s="83"/>
      <c r="AV365" s="83"/>
      <c r="AW365" s="83"/>
    </row>
    <row r="366" spans="1:49" s="82" customFormat="1" ht="15.75">
      <c r="A366" s="123"/>
      <c r="B366" s="124"/>
      <c r="C366" s="125"/>
      <c r="D366" s="125"/>
      <c r="E366" s="125"/>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L366" s="83"/>
      <c r="AM366" s="83"/>
      <c r="AN366" s="83"/>
      <c r="AO366" s="83"/>
      <c r="AP366" s="83"/>
      <c r="AQ366" s="83"/>
      <c r="AR366" s="83"/>
      <c r="AS366" s="83"/>
      <c r="AT366" s="83"/>
      <c r="AU366" s="83"/>
      <c r="AV366" s="83"/>
      <c r="AW366" s="83"/>
    </row>
    <row r="367" spans="1:49" s="82" customFormat="1" ht="15.75">
      <c r="A367" s="123"/>
      <c r="B367" s="124"/>
      <c r="C367" s="125"/>
      <c r="D367" s="125"/>
      <c r="E367" s="125"/>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L367" s="83"/>
      <c r="AM367" s="83"/>
      <c r="AN367" s="83"/>
      <c r="AO367" s="83"/>
      <c r="AP367" s="83"/>
      <c r="AQ367" s="83"/>
      <c r="AR367" s="83"/>
      <c r="AS367" s="83"/>
      <c r="AT367" s="83"/>
      <c r="AU367" s="83"/>
      <c r="AV367" s="83"/>
      <c r="AW367" s="83"/>
    </row>
    <row r="368" spans="1:49" s="82" customFormat="1" ht="15.75">
      <c r="A368" s="123"/>
      <c r="B368" s="124"/>
      <c r="C368" s="125"/>
      <c r="D368" s="125"/>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L368" s="83"/>
      <c r="AM368" s="83"/>
      <c r="AN368" s="83"/>
      <c r="AO368" s="83"/>
      <c r="AP368" s="83"/>
      <c r="AQ368" s="83"/>
      <c r="AR368" s="83"/>
      <c r="AS368" s="83"/>
      <c r="AT368" s="83"/>
      <c r="AU368" s="83"/>
      <c r="AV368" s="83"/>
      <c r="AW368" s="83"/>
    </row>
    <row r="369" spans="1:49" s="82" customFormat="1" ht="15.75">
      <c r="A369" s="123"/>
      <c r="B369" s="124"/>
      <c r="C369" s="125"/>
      <c r="D369" s="125"/>
      <c r="E369" s="12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L369" s="83"/>
      <c r="AM369" s="83"/>
      <c r="AN369" s="83"/>
      <c r="AO369" s="83"/>
      <c r="AP369" s="83"/>
      <c r="AQ369" s="83"/>
      <c r="AR369" s="83"/>
      <c r="AS369" s="83"/>
      <c r="AT369" s="83"/>
      <c r="AU369" s="83"/>
      <c r="AV369" s="83"/>
      <c r="AW369" s="83"/>
    </row>
    <row r="370" spans="1:49" s="82" customFormat="1" ht="15.75">
      <c r="A370" s="123"/>
      <c r="B370" s="124"/>
      <c r="C370" s="125"/>
      <c r="D370" s="125"/>
      <c r="E370" s="125"/>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L370" s="83"/>
      <c r="AM370" s="83"/>
      <c r="AN370" s="83"/>
      <c r="AO370" s="83"/>
      <c r="AP370" s="83"/>
      <c r="AQ370" s="83"/>
      <c r="AR370" s="83"/>
      <c r="AS370" s="83"/>
      <c r="AT370" s="83"/>
      <c r="AU370" s="83"/>
      <c r="AV370" s="83"/>
      <c r="AW370" s="83"/>
    </row>
    <row r="371" spans="1:49" s="82" customFormat="1" ht="15.75">
      <c r="A371" s="123"/>
      <c r="B371" s="124"/>
      <c r="C371" s="125"/>
      <c r="D371" s="125"/>
      <c r="E371" s="125"/>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L371" s="83"/>
      <c r="AM371" s="83"/>
      <c r="AN371" s="83"/>
      <c r="AO371" s="83"/>
      <c r="AP371" s="83"/>
      <c r="AQ371" s="83"/>
      <c r="AR371" s="83"/>
      <c r="AS371" s="83"/>
      <c r="AT371" s="83"/>
      <c r="AU371" s="83"/>
      <c r="AV371" s="83"/>
      <c r="AW371" s="83"/>
    </row>
  </sheetData>
  <mergeCells count="51">
    <mergeCell ref="A1:N1"/>
    <mergeCell ref="AA1:AK1"/>
    <mergeCell ref="A2:N2"/>
    <mergeCell ref="AA2:AK2"/>
    <mergeCell ref="A3:AK3"/>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J8:J9"/>
    <mergeCell ref="Z6:AB7"/>
    <mergeCell ref="AC6:AD7"/>
    <mergeCell ref="AE6:AG7"/>
    <mergeCell ref="AH6:AJ7"/>
    <mergeCell ref="W6:Y7"/>
    <mergeCell ref="U6:V7"/>
    <mergeCell ref="Z8:Z9"/>
    <mergeCell ref="K8:N8"/>
    <mergeCell ref="O8:O9"/>
    <mergeCell ref="P8:P9"/>
    <mergeCell ref="Q8:Q9"/>
    <mergeCell ref="R8:R9"/>
    <mergeCell ref="S8:S9"/>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42" customWidth="1"/>
    <col min="2" max="2" width="22.42578125" style="44" customWidth="1"/>
    <col min="3" max="3" width="14.85546875" style="47" customWidth="1"/>
    <col min="4" max="12" width="14.85546875" style="3" customWidth="1"/>
    <col min="13" max="14" width="17.42578125" style="3" hidden="1" customWidth="1"/>
    <col min="15" max="16" width="13.7109375" style="3" hidden="1" customWidth="1"/>
    <col min="17" max="17" width="13.42578125" style="3" customWidth="1"/>
    <col min="18" max="16384" width="9.140625" style="13"/>
  </cols>
  <sheetData>
    <row r="1" spans="1:22" ht="29.45" customHeight="1">
      <c r="A1" s="503" t="s">
        <v>150</v>
      </c>
      <c r="B1" s="503"/>
      <c r="C1" s="503"/>
      <c r="D1" s="503"/>
      <c r="E1" s="503"/>
      <c r="F1" s="503"/>
      <c r="G1" s="503"/>
      <c r="H1" s="503"/>
      <c r="I1" s="542" t="s">
        <v>0</v>
      </c>
      <c r="J1" s="542"/>
      <c r="K1" s="542"/>
      <c r="L1" s="542"/>
      <c r="M1" s="542"/>
      <c r="N1" s="542"/>
      <c r="O1" s="2"/>
      <c r="P1" s="2"/>
      <c r="Q1" s="2"/>
      <c r="R1" s="2"/>
    </row>
    <row r="2" spans="1:22" ht="31.9" customHeight="1">
      <c r="A2" s="519" t="s">
        <v>151</v>
      </c>
      <c r="B2" s="519"/>
      <c r="C2" s="519"/>
      <c r="D2" s="519"/>
      <c r="E2" s="519"/>
      <c r="F2" s="519"/>
      <c r="G2" s="519"/>
      <c r="H2" s="519"/>
      <c r="I2" s="543" t="s">
        <v>58</v>
      </c>
      <c r="J2" s="543"/>
      <c r="K2" s="543"/>
      <c r="L2" s="543"/>
      <c r="M2" s="543"/>
      <c r="N2" s="543"/>
      <c r="O2" s="2"/>
      <c r="P2" s="2"/>
      <c r="Q2" s="2"/>
      <c r="R2" s="2"/>
    </row>
    <row r="3" spans="1:22" ht="32.450000000000003" customHeight="1">
      <c r="A3" s="582" t="s">
        <v>59</v>
      </c>
      <c r="B3" s="582"/>
      <c r="C3" s="582"/>
      <c r="D3" s="582"/>
      <c r="E3" s="582"/>
      <c r="F3" s="582"/>
      <c r="G3" s="582"/>
      <c r="H3" s="582"/>
      <c r="I3" s="582"/>
      <c r="J3" s="582"/>
      <c r="K3" s="582"/>
      <c r="L3" s="582"/>
      <c r="M3" s="582"/>
      <c r="N3" s="582"/>
      <c r="O3" s="582"/>
      <c r="P3" s="582"/>
      <c r="Q3" s="582"/>
      <c r="R3" s="130"/>
      <c r="S3" s="130"/>
      <c r="T3" s="130"/>
      <c r="U3" s="130"/>
      <c r="V3" s="130"/>
    </row>
    <row r="4" spans="1:22" ht="34.15" customHeight="1">
      <c r="A4" s="581" t="s">
        <v>152</v>
      </c>
      <c r="B4" s="581"/>
      <c r="C4" s="581"/>
      <c r="D4" s="581"/>
      <c r="E4" s="581"/>
      <c r="F4" s="581"/>
      <c r="G4" s="581"/>
      <c r="H4" s="581"/>
      <c r="I4" s="581"/>
      <c r="J4" s="581"/>
      <c r="K4" s="581"/>
      <c r="L4" s="581"/>
      <c r="M4" s="581"/>
      <c r="N4" s="581"/>
      <c r="O4" s="581"/>
      <c r="P4" s="581"/>
      <c r="Q4" s="581"/>
    </row>
    <row r="5" spans="1:22" s="15" customFormat="1" ht="30" customHeight="1">
      <c r="A5" s="498" t="s">
        <v>3</v>
      </c>
      <c r="B5" s="498"/>
      <c r="C5" s="498"/>
      <c r="D5" s="498"/>
      <c r="E5" s="498"/>
      <c r="F5" s="498"/>
      <c r="G5" s="498"/>
      <c r="H5" s="498"/>
      <c r="I5" s="498"/>
      <c r="J5" s="498"/>
      <c r="K5" s="498"/>
      <c r="L5" s="498"/>
      <c r="M5" s="498"/>
      <c r="N5" s="498"/>
      <c r="O5" s="498"/>
      <c r="P5" s="498"/>
      <c r="Q5" s="498"/>
      <c r="R5" s="13"/>
    </row>
    <row r="6" spans="1:22" s="133" customFormat="1" ht="20.25" customHeight="1">
      <c r="A6" s="468" t="s">
        <v>22</v>
      </c>
      <c r="B6" s="468" t="s">
        <v>23</v>
      </c>
      <c r="C6" s="468" t="s">
        <v>26</v>
      </c>
      <c r="D6" s="506" t="s">
        <v>153</v>
      </c>
      <c r="E6" s="576" t="s">
        <v>154</v>
      </c>
      <c r="F6" s="577"/>
      <c r="G6" s="577"/>
      <c r="H6" s="577"/>
      <c r="I6" s="576" t="s">
        <v>30</v>
      </c>
      <c r="J6" s="577"/>
      <c r="K6" s="577"/>
      <c r="L6" s="577"/>
      <c r="M6" s="131"/>
      <c r="N6" s="131"/>
      <c r="O6" s="131"/>
      <c r="P6" s="132"/>
      <c r="Q6" s="468" t="s">
        <v>7</v>
      </c>
      <c r="R6" s="575"/>
      <c r="S6" s="576" t="s">
        <v>155</v>
      </c>
      <c r="T6" s="577"/>
      <c r="U6" s="577"/>
      <c r="V6" s="577"/>
    </row>
    <row r="7" spans="1:22" s="17" customFormat="1" ht="14.25" customHeight="1">
      <c r="A7" s="470"/>
      <c r="B7" s="470"/>
      <c r="C7" s="470"/>
      <c r="D7" s="513"/>
      <c r="E7" s="578"/>
      <c r="F7" s="579"/>
      <c r="G7" s="579"/>
      <c r="H7" s="579"/>
      <c r="I7" s="578"/>
      <c r="J7" s="579"/>
      <c r="K7" s="579"/>
      <c r="L7" s="579"/>
      <c r="M7" s="499" t="s">
        <v>156</v>
      </c>
      <c r="N7" s="499"/>
      <c r="O7" s="499"/>
      <c r="P7" s="499"/>
      <c r="Q7" s="470"/>
      <c r="R7" s="575"/>
      <c r="S7" s="578"/>
      <c r="T7" s="579"/>
      <c r="U7" s="579"/>
      <c r="V7" s="579"/>
    </row>
    <row r="8" spans="1:22" s="17" customFormat="1" ht="65.25" customHeight="1">
      <c r="A8" s="470"/>
      <c r="B8" s="470"/>
      <c r="C8" s="470"/>
      <c r="D8" s="513"/>
      <c r="E8" s="499" t="s">
        <v>157</v>
      </c>
      <c r="F8" s="499"/>
      <c r="G8" s="499" t="s">
        <v>158</v>
      </c>
      <c r="H8" s="499" t="s">
        <v>159</v>
      </c>
      <c r="I8" s="499" t="s">
        <v>157</v>
      </c>
      <c r="J8" s="499"/>
      <c r="K8" s="499" t="s">
        <v>158</v>
      </c>
      <c r="L8" s="499" t="s">
        <v>159</v>
      </c>
      <c r="M8" s="499" t="s">
        <v>160</v>
      </c>
      <c r="N8" s="499"/>
      <c r="O8" s="499" t="s">
        <v>158</v>
      </c>
      <c r="P8" s="499" t="s">
        <v>159</v>
      </c>
      <c r="Q8" s="470"/>
      <c r="R8" s="575"/>
      <c r="S8" s="499" t="s">
        <v>157</v>
      </c>
      <c r="T8" s="499"/>
      <c r="U8" s="499" t="s">
        <v>158</v>
      </c>
      <c r="V8" s="499" t="s">
        <v>159</v>
      </c>
    </row>
    <row r="9" spans="1:22" s="17" customFormat="1" ht="52.5" customHeight="1">
      <c r="A9" s="469"/>
      <c r="B9" s="469"/>
      <c r="C9" s="469"/>
      <c r="D9" s="507"/>
      <c r="E9" s="48" t="s">
        <v>161</v>
      </c>
      <c r="F9" s="48" t="s">
        <v>162</v>
      </c>
      <c r="G9" s="499"/>
      <c r="H9" s="499"/>
      <c r="I9" s="48" t="s">
        <v>161</v>
      </c>
      <c r="J9" s="48" t="s">
        <v>162</v>
      </c>
      <c r="K9" s="499"/>
      <c r="L9" s="499"/>
      <c r="M9" s="48" t="s">
        <v>161</v>
      </c>
      <c r="N9" s="48" t="s">
        <v>162</v>
      </c>
      <c r="O9" s="499"/>
      <c r="P9" s="499"/>
      <c r="Q9" s="469"/>
      <c r="R9" s="40"/>
      <c r="S9" s="48" t="s">
        <v>161</v>
      </c>
      <c r="T9" s="48" t="s">
        <v>162</v>
      </c>
      <c r="U9" s="499"/>
      <c r="V9" s="499"/>
    </row>
    <row r="10" spans="1:22" s="22" customFormat="1" ht="21.4" customHeight="1">
      <c r="A10" s="21">
        <v>1</v>
      </c>
      <c r="B10" s="21">
        <v>2</v>
      </c>
      <c r="C10" s="21">
        <v>3</v>
      </c>
      <c r="D10" s="21">
        <v>4</v>
      </c>
      <c r="E10" s="21">
        <v>5</v>
      </c>
      <c r="F10" s="21">
        <v>6</v>
      </c>
      <c r="G10" s="21">
        <v>7</v>
      </c>
      <c r="H10" s="21">
        <v>8</v>
      </c>
      <c r="I10" s="21">
        <v>9</v>
      </c>
      <c r="J10" s="21">
        <v>10</v>
      </c>
      <c r="K10" s="21">
        <v>11</v>
      </c>
      <c r="L10" s="21">
        <v>12</v>
      </c>
      <c r="M10" s="21">
        <v>9</v>
      </c>
      <c r="N10" s="21">
        <v>10</v>
      </c>
      <c r="O10" s="21">
        <v>11</v>
      </c>
      <c r="P10" s="21">
        <v>12</v>
      </c>
      <c r="Q10" s="21">
        <v>13</v>
      </c>
    </row>
    <row r="11" spans="1:22" ht="36.75" customHeight="1">
      <c r="A11" s="35"/>
      <c r="B11" s="26" t="s">
        <v>13</v>
      </c>
      <c r="C11" s="36"/>
      <c r="D11" s="37"/>
      <c r="E11" s="37"/>
      <c r="F11" s="37"/>
      <c r="G11" s="37"/>
      <c r="H11" s="37"/>
      <c r="I11" s="37"/>
      <c r="J11" s="37"/>
      <c r="K11" s="37"/>
      <c r="L11" s="37"/>
      <c r="M11" s="37"/>
      <c r="N11" s="37"/>
      <c r="O11" s="37"/>
      <c r="P11" s="37"/>
      <c r="Q11" s="37"/>
    </row>
    <row r="12" spans="1:22" s="28" customFormat="1" ht="36.75" customHeight="1">
      <c r="A12" s="32" t="s">
        <v>44</v>
      </c>
      <c r="B12" s="33" t="s">
        <v>45</v>
      </c>
      <c r="C12" s="26"/>
      <c r="D12" s="27"/>
      <c r="E12" s="27"/>
      <c r="F12" s="27"/>
      <c r="G12" s="27"/>
      <c r="H12" s="27"/>
      <c r="I12" s="27"/>
      <c r="J12" s="27"/>
      <c r="K12" s="27"/>
      <c r="L12" s="27"/>
      <c r="M12" s="27"/>
      <c r="N12" s="27"/>
      <c r="O12" s="27"/>
      <c r="P12" s="27"/>
      <c r="Q12" s="27"/>
    </row>
    <row r="13" spans="1:22" s="28" customFormat="1" ht="36.75" customHeight="1">
      <c r="A13" s="32" t="s">
        <v>46</v>
      </c>
      <c r="B13" s="33" t="s">
        <v>45</v>
      </c>
      <c r="C13" s="26"/>
      <c r="D13" s="27"/>
      <c r="E13" s="27"/>
      <c r="F13" s="27"/>
      <c r="G13" s="27"/>
      <c r="H13" s="27"/>
      <c r="I13" s="27"/>
      <c r="J13" s="27"/>
      <c r="K13" s="27"/>
      <c r="L13" s="27"/>
      <c r="M13" s="27"/>
      <c r="N13" s="27"/>
      <c r="O13" s="27"/>
      <c r="P13" s="27"/>
      <c r="Q13" s="27"/>
    </row>
    <row r="14" spans="1:22" s="28" customFormat="1" ht="36.75" customHeight="1">
      <c r="A14" s="32" t="s">
        <v>47</v>
      </c>
      <c r="B14" s="34" t="s">
        <v>48</v>
      </c>
      <c r="C14" s="26"/>
      <c r="D14" s="27"/>
      <c r="E14" s="27"/>
      <c r="F14" s="27"/>
      <c r="G14" s="27"/>
      <c r="H14" s="27"/>
      <c r="I14" s="27"/>
      <c r="J14" s="27"/>
      <c r="K14" s="27"/>
      <c r="L14" s="27"/>
      <c r="M14" s="27"/>
      <c r="N14" s="27"/>
      <c r="O14" s="27"/>
      <c r="P14" s="27"/>
      <c r="Q14" s="27"/>
    </row>
    <row r="15" spans="1:22" s="28" customFormat="1" ht="8.25" customHeight="1">
      <c r="A15" s="134"/>
      <c r="B15" s="135"/>
      <c r="C15" s="136"/>
      <c r="D15" s="63"/>
      <c r="E15" s="63"/>
      <c r="F15" s="63"/>
      <c r="G15" s="63"/>
      <c r="H15" s="63"/>
      <c r="I15" s="63"/>
      <c r="J15" s="63"/>
      <c r="K15" s="63"/>
      <c r="L15" s="63"/>
      <c r="M15" s="63"/>
      <c r="N15" s="63"/>
      <c r="O15" s="63"/>
      <c r="P15" s="63"/>
      <c r="Q15" s="63"/>
    </row>
    <row r="16" spans="1:22" s="14" customFormat="1" ht="35.25" customHeight="1">
      <c r="A16" s="69"/>
      <c r="B16" s="580" t="s">
        <v>97</v>
      </c>
      <c r="C16" s="580"/>
      <c r="D16" s="580"/>
      <c r="E16" s="580"/>
      <c r="F16" s="580"/>
      <c r="G16" s="580"/>
      <c r="H16" s="580"/>
      <c r="I16" s="580"/>
      <c r="J16" s="580"/>
      <c r="K16" s="580"/>
      <c r="L16" s="580"/>
      <c r="M16" s="580"/>
      <c r="N16" s="580"/>
      <c r="O16" s="580"/>
      <c r="P16" s="580"/>
      <c r="Q16" s="580"/>
    </row>
    <row r="17" spans="1:17" ht="0.75" customHeight="1">
      <c r="A17" s="38"/>
      <c r="B17" s="39"/>
      <c r="C17" s="40"/>
      <c r="D17" s="41"/>
      <c r="E17" s="41"/>
      <c r="F17" s="41"/>
      <c r="G17" s="41"/>
      <c r="H17" s="41"/>
      <c r="I17" s="41"/>
      <c r="J17" s="41"/>
      <c r="K17" s="41"/>
      <c r="L17" s="41"/>
      <c r="M17" s="41"/>
      <c r="N17" s="41"/>
      <c r="O17" s="41"/>
      <c r="P17" s="41"/>
      <c r="Q17" s="41"/>
    </row>
    <row r="18" spans="1:17" s="137" customFormat="1" ht="25.5" customHeight="1">
      <c r="A18" s="134"/>
      <c r="B18" s="527" t="s">
        <v>20</v>
      </c>
      <c r="C18" s="527"/>
      <c r="D18" s="527"/>
      <c r="E18" s="527"/>
      <c r="F18" s="527"/>
      <c r="G18" s="527"/>
      <c r="H18" s="527"/>
      <c r="I18" s="527"/>
      <c r="J18" s="527"/>
      <c r="K18" s="527"/>
      <c r="L18" s="527"/>
      <c r="M18" s="527"/>
      <c r="N18" s="527"/>
      <c r="O18" s="527"/>
      <c r="P18" s="527"/>
      <c r="Q18" s="527"/>
    </row>
    <row r="19" spans="1:17" s="137" customFormat="1" ht="25.5" customHeight="1">
      <c r="A19" s="134"/>
      <c r="B19" s="138" t="s">
        <v>163</v>
      </c>
      <c r="C19" s="134"/>
      <c r="D19" s="134"/>
      <c r="E19" s="134"/>
      <c r="F19" s="134"/>
      <c r="G19" s="134"/>
      <c r="H19" s="134"/>
      <c r="I19" s="134"/>
      <c r="J19" s="134"/>
      <c r="K19" s="134"/>
      <c r="L19" s="134"/>
      <c r="M19" s="134"/>
      <c r="N19" s="134"/>
      <c r="O19" s="134"/>
      <c r="P19" s="134"/>
    </row>
    <row r="20" spans="1:17" s="137" customFormat="1" ht="25.5" customHeight="1">
      <c r="A20" s="134"/>
      <c r="B20" s="139"/>
      <c r="C20" s="134"/>
      <c r="D20" s="134"/>
      <c r="E20" s="134"/>
      <c r="F20" s="134"/>
      <c r="G20" s="134"/>
      <c r="H20" s="134"/>
      <c r="I20" s="134"/>
      <c r="J20" s="134"/>
      <c r="K20" s="134"/>
      <c r="L20" s="134"/>
      <c r="M20" s="134"/>
      <c r="N20" s="134"/>
      <c r="O20" s="134"/>
      <c r="P20" s="134"/>
    </row>
    <row r="21" spans="1:17" s="137" customFormat="1" ht="25.5" customHeight="1">
      <c r="A21" s="140"/>
    </row>
    <row r="22" spans="1:17" s="137" customFormat="1" ht="25.5" customHeight="1">
      <c r="A22" s="140"/>
      <c r="C22" s="140"/>
      <c r="D22" s="140"/>
      <c r="E22" s="140"/>
      <c r="F22" s="140"/>
      <c r="G22" s="140"/>
      <c r="H22" s="140"/>
      <c r="I22" s="140"/>
      <c r="J22" s="140"/>
      <c r="K22" s="140"/>
      <c r="L22" s="140"/>
      <c r="M22" s="140"/>
      <c r="N22" s="140"/>
      <c r="O22" s="140"/>
      <c r="P22" s="140"/>
    </row>
    <row r="23" spans="1:17" s="137" customFormat="1" ht="25.5" customHeight="1">
      <c r="A23" s="140"/>
      <c r="C23" s="140"/>
      <c r="D23" s="140"/>
      <c r="E23" s="140"/>
      <c r="F23" s="140"/>
      <c r="G23" s="140"/>
      <c r="H23" s="140"/>
      <c r="I23" s="140"/>
      <c r="J23" s="140"/>
      <c r="K23" s="140"/>
      <c r="L23" s="140"/>
      <c r="M23" s="140"/>
      <c r="N23" s="140"/>
      <c r="O23" s="140"/>
      <c r="P23" s="140"/>
    </row>
    <row r="24" spans="1:17" s="137" customFormat="1" ht="25.5" customHeight="1">
      <c r="A24" s="140"/>
      <c r="C24" s="140"/>
      <c r="D24" s="140"/>
      <c r="E24" s="140"/>
      <c r="F24" s="140"/>
      <c r="G24" s="140"/>
      <c r="H24" s="140"/>
      <c r="I24" s="140"/>
      <c r="J24" s="140"/>
      <c r="K24" s="140"/>
      <c r="L24" s="140"/>
      <c r="M24" s="140"/>
      <c r="N24" s="140"/>
      <c r="O24" s="140"/>
      <c r="P24" s="140"/>
    </row>
    <row r="25" spans="1:17" s="137" customFormat="1" ht="25.5" customHeight="1">
      <c r="A25" s="140"/>
      <c r="C25" s="140"/>
      <c r="D25" s="140"/>
      <c r="E25" s="140"/>
      <c r="F25" s="140"/>
      <c r="G25" s="140"/>
      <c r="H25" s="140"/>
      <c r="I25" s="140"/>
      <c r="J25" s="140"/>
      <c r="K25" s="140"/>
      <c r="L25" s="140"/>
      <c r="M25" s="140"/>
      <c r="N25" s="140"/>
      <c r="O25" s="140"/>
      <c r="P25" s="140"/>
    </row>
    <row r="26" spans="1:17" s="137" customFormat="1" ht="25.5" customHeight="1">
      <c r="A26" s="140"/>
      <c r="C26" s="140"/>
      <c r="D26" s="140"/>
      <c r="E26" s="140"/>
      <c r="F26" s="140"/>
      <c r="G26" s="140"/>
      <c r="H26" s="140"/>
      <c r="I26" s="140"/>
      <c r="J26" s="140"/>
      <c r="K26" s="140"/>
      <c r="L26" s="140"/>
      <c r="M26" s="140"/>
      <c r="N26" s="140"/>
      <c r="O26" s="140"/>
      <c r="P26" s="140"/>
    </row>
    <row r="27" spans="1:17" s="137" customFormat="1" ht="25.5" customHeight="1">
      <c r="A27" s="140"/>
      <c r="C27" s="140"/>
      <c r="D27" s="140"/>
      <c r="E27" s="140"/>
      <c r="F27" s="140"/>
      <c r="G27" s="140"/>
      <c r="H27" s="140"/>
      <c r="I27" s="140"/>
      <c r="J27" s="140"/>
      <c r="K27" s="140"/>
      <c r="L27" s="140"/>
      <c r="M27" s="140"/>
      <c r="N27" s="140"/>
      <c r="O27" s="140"/>
      <c r="P27" s="140"/>
    </row>
    <row r="28" spans="1:17" s="137" customFormat="1" ht="25.5" customHeight="1">
      <c r="A28" s="140"/>
      <c r="C28" s="140"/>
      <c r="D28" s="140"/>
      <c r="E28" s="140"/>
      <c r="F28" s="140"/>
      <c r="G28" s="140"/>
      <c r="H28" s="140"/>
      <c r="I28" s="140"/>
      <c r="J28" s="140"/>
      <c r="K28" s="140"/>
      <c r="L28" s="140"/>
      <c r="M28" s="140"/>
      <c r="N28" s="140"/>
      <c r="O28" s="140"/>
      <c r="P28" s="140"/>
    </row>
    <row r="29" spans="1:17" s="137" customFormat="1" ht="25.5" hidden="1" customHeight="1">
      <c r="A29" s="140"/>
      <c r="C29" s="140"/>
      <c r="D29" s="140"/>
      <c r="E29" s="140"/>
      <c r="F29" s="140"/>
      <c r="G29" s="140"/>
      <c r="H29" s="140"/>
      <c r="I29" s="140"/>
      <c r="J29" s="140"/>
      <c r="K29" s="140"/>
      <c r="L29" s="140"/>
      <c r="M29" s="140"/>
      <c r="N29" s="140"/>
      <c r="O29" s="140"/>
      <c r="P29" s="140"/>
    </row>
    <row r="30" spans="1:17" s="137" customFormat="1" ht="25.5" hidden="1" customHeight="1">
      <c r="A30" s="140"/>
      <c r="C30" s="140"/>
      <c r="D30" s="140"/>
      <c r="E30" s="140"/>
      <c r="F30" s="140"/>
      <c r="G30" s="140"/>
      <c r="H30" s="140"/>
      <c r="I30" s="140"/>
      <c r="J30" s="140"/>
      <c r="K30" s="140"/>
      <c r="L30" s="140"/>
      <c r="M30" s="140"/>
      <c r="N30" s="140"/>
      <c r="O30" s="140"/>
      <c r="P30" s="140"/>
    </row>
    <row r="31" spans="1:17" s="137" customFormat="1" ht="25.5" hidden="1" customHeight="1"/>
    <row r="32" spans="1:17" s="137" customFormat="1" ht="25.5" hidden="1" customHeight="1"/>
    <row r="33" spans="1:29" s="137" customFormat="1" ht="25.5" hidden="1" customHeight="1">
      <c r="A33" s="140"/>
      <c r="C33" s="140"/>
      <c r="D33" s="140"/>
      <c r="E33" s="140"/>
      <c r="F33" s="140"/>
      <c r="G33" s="140"/>
      <c r="H33" s="140"/>
      <c r="I33" s="140"/>
      <c r="J33" s="140"/>
      <c r="K33" s="140"/>
      <c r="L33" s="140"/>
      <c r="M33" s="140"/>
      <c r="N33" s="140"/>
      <c r="O33" s="140"/>
      <c r="P33" s="140"/>
    </row>
    <row r="34" spans="1:29" s="137" customFormat="1" ht="25.5" hidden="1" customHeight="1"/>
    <row r="35" spans="1:29" s="137" customFormat="1" ht="25.5" hidden="1" customHeight="1"/>
    <row r="36" spans="1:29" s="137" customFormat="1" ht="25.5" hidden="1" customHeight="1"/>
    <row r="37" spans="1:29" s="137" customFormat="1" ht="25.5" hidden="1" customHeight="1"/>
    <row r="38" spans="1:29" s="137" customFormat="1" ht="25.5" hidden="1" customHeight="1"/>
    <row r="39" spans="1:29" ht="19.899999999999999" customHeight="1">
      <c r="B39" s="574"/>
      <c r="C39" s="574"/>
      <c r="D39" s="574"/>
      <c r="E39" s="574"/>
      <c r="F39" s="574"/>
      <c r="G39" s="574"/>
      <c r="H39" s="574"/>
      <c r="I39" s="574"/>
      <c r="J39" s="574"/>
      <c r="K39" s="574"/>
      <c r="L39" s="574"/>
      <c r="M39" s="45"/>
      <c r="N39" s="45"/>
      <c r="O39" s="45"/>
      <c r="P39" s="45"/>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42"/>
      <c r="B45" s="44"/>
      <c r="C45" s="47"/>
      <c r="R45" s="13"/>
      <c r="S45" s="13"/>
      <c r="T45" s="13"/>
      <c r="U45" s="13"/>
      <c r="V45" s="13"/>
      <c r="W45" s="13"/>
      <c r="X45" s="13"/>
      <c r="Y45" s="13"/>
      <c r="Z45" s="13"/>
      <c r="AA45" s="13"/>
      <c r="AB45" s="13"/>
      <c r="AC45" s="13"/>
    </row>
    <row r="46" spans="1:29" s="3" customFormat="1" ht="19.899999999999999" customHeight="1">
      <c r="A46" s="42"/>
      <c r="B46" s="44"/>
      <c r="C46" s="47"/>
      <c r="R46" s="13"/>
      <c r="S46" s="13"/>
      <c r="T46" s="13"/>
      <c r="U46" s="13"/>
      <c r="V46" s="13"/>
      <c r="W46" s="13"/>
      <c r="X46" s="13"/>
      <c r="Y46" s="13"/>
      <c r="Z46" s="13"/>
      <c r="AA46" s="13"/>
      <c r="AB46" s="13"/>
      <c r="AC46" s="13"/>
    </row>
    <row r="47" spans="1:29" s="3" customFormat="1" ht="19.899999999999999" customHeight="1">
      <c r="A47" s="42"/>
      <c r="B47" s="44"/>
      <c r="C47" s="47"/>
      <c r="R47" s="13"/>
      <c r="S47" s="13"/>
      <c r="T47" s="13"/>
      <c r="U47" s="13"/>
      <c r="V47" s="13"/>
      <c r="W47" s="13"/>
      <c r="X47" s="13"/>
      <c r="Y47" s="13"/>
      <c r="Z47" s="13"/>
      <c r="AA47" s="13"/>
      <c r="AB47" s="13"/>
      <c r="AC47" s="13"/>
    </row>
    <row r="48" spans="1:29" s="3" customFormat="1" ht="19.899999999999999" customHeight="1">
      <c r="A48" s="42"/>
      <c r="B48" s="44"/>
      <c r="C48" s="47"/>
      <c r="R48" s="13"/>
      <c r="S48" s="13"/>
      <c r="T48" s="13"/>
      <c r="U48" s="13"/>
      <c r="V48" s="13"/>
      <c r="W48" s="13"/>
      <c r="X48" s="13"/>
      <c r="Y48" s="13"/>
      <c r="Z48" s="13"/>
      <c r="AA48" s="13"/>
      <c r="AB48" s="13"/>
      <c r="AC48" s="13"/>
    </row>
    <row r="49" spans="1:29" s="3" customFormat="1" ht="19.899999999999999" customHeight="1">
      <c r="A49" s="42"/>
      <c r="B49" s="44"/>
      <c r="C49" s="47"/>
      <c r="R49" s="13"/>
      <c r="S49" s="13"/>
      <c r="T49" s="13"/>
      <c r="U49" s="13"/>
      <c r="V49" s="13"/>
      <c r="W49" s="13"/>
      <c r="X49" s="13"/>
      <c r="Y49" s="13"/>
      <c r="Z49" s="13"/>
      <c r="AA49" s="13"/>
      <c r="AB49" s="13"/>
      <c r="AC49" s="13"/>
    </row>
    <row r="50" spans="1:29" s="3" customFormat="1" ht="19.899999999999999" customHeight="1">
      <c r="A50" s="42"/>
      <c r="B50" s="44"/>
      <c r="C50" s="47"/>
      <c r="R50" s="13"/>
      <c r="S50" s="13"/>
      <c r="T50" s="13"/>
      <c r="U50" s="13"/>
      <c r="V50" s="13"/>
      <c r="W50" s="13"/>
      <c r="X50" s="13"/>
      <c r="Y50" s="13"/>
      <c r="Z50" s="13"/>
      <c r="AA50" s="13"/>
      <c r="AB50" s="13"/>
      <c r="AC50" s="13"/>
    </row>
    <row r="51" spans="1:29" s="3" customFormat="1" ht="19.899999999999999" customHeight="1">
      <c r="A51" s="42"/>
      <c r="B51" s="44"/>
      <c r="C51" s="47"/>
      <c r="R51" s="13"/>
      <c r="S51" s="13"/>
      <c r="T51" s="13"/>
      <c r="U51" s="13"/>
      <c r="V51" s="13"/>
      <c r="W51" s="13"/>
      <c r="X51" s="13"/>
      <c r="Y51" s="13"/>
      <c r="Z51" s="13"/>
      <c r="AA51" s="13"/>
      <c r="AB51" s="13"/>
      <c r="AC51" s="13"/>
    </row>
    <row r="52" spans="1:29" s="3" customFormat="1" ht="19.899999999999999" customHeight="1">
      <c r="A52" s="42"/>
      <c r="B52" s="44"/>
      <c r="C52" s="47"/>
      <c r="R52" s="13"/>
      <c r="S52" s="13"/>
      <c r="T52" s="13"/>
      <c r="U52" s="13"/>
      <c r="V52" s="13"/>
      <c r="W52" s="13"/>
      <c r="X52" s="13"/>
      <c r="Y52" s="13"/>
      <c r="Z52" s="13"/>
      <c r="AA52" s="13"/>
      <c r="AB52" s="13"/>
      <c r="AC52" s="13"/>
    </row>
    <row r="53" spans="1:29" s="3" customFormat="1" ht="19.899999999999999" customHeight="1">
      <c r="A53" s="42"/>
      <c r="B53" s="44"/>
      <c r="C53" s="47"/>
      <c r="R53" s="13"/>
      <c r="S53" s="13"/>
      <c r="T53" s="13"/>
      <c r="U53" s="13"/>
      <c r="V53" s="13"/>
      <c r="W53" s="13"/>
      <c r="X53" s="13"/>
      <c r="Y53" s="13"/>
      <c r="Z53" s="13"/>
      <c r="AA53" s="13"/>
      <c r="AB53" s="13"/>
      <c r="AC53" s="13"/>
    </row>
    <row r="54" spans="1:29" s="3" customFormat="1">
      <c r="A54" s="42"/>
      <c r="B54" s="44"/>
      <c r="C54" s="47"/>
      <c r="R54" s="13"/>
      <c r="S54" s="13"/>
      <c r="T54" s="13"/>
      <c r="U54" s="13"/>
      <c r="V54" s="13"/>
      <c r="W54" s="13"/>
      <c r="X54" s="13"/>
      <c r="Y54" s="13"/>
      <c r="Z54" s="13"/>
      <c r="AA54" s="13"/>
      <c r="AB54" s="13"/>
      <c r="AC54" s="13"/>
    </row>
    <row r="55" spans="1:29" s="3" customFormat="1">
      <c r="A55" s="42"/>
      <c r="B55" s="44"/>
      <c r="C55" s="47"/>
      <c r="R55" s="13"/>
      <c r="S55" s="13"/>
      <c r="T55" s="13"/>
      <c r="U55" s="13"/>
      <c r="V55" s="13"/>
      <c r="W55" s="13"/>
      <c r="X55" s="13"/>
      <c r="Y55" s="13"/>
      <c r="Z55" s="13"/>
      <c r="AA55" s="13"/>
      <c r="AB55" s="13"/>
      <c r="AC55" s="13"/>
    </row>
    <row r="56" spans="1:29" s="3" customFormat="1">
      <c r="A56" s="42"/>
      <c r="B56" s="44"/>
      <c r="C56" s="47"/>
      <c r="R56" s="13"/>
      <c r="S56" s="13"/>
      <c r="T56" s="13"/>
      <c r="U56" s="13"/>
      <c r="V56" s="13"/>
      <c r="W56" s="13"/>
      <c r="X56" s="13"/>
      <c r="Y56" s="13"/>
      <c r="Z56" s="13"/>
      <c r="AA56" s="13"/>
      <c r="AB56" s="13"/>
      <c r="AC56" s="13"/>
    </row>
    <row r="57" spans="1:29" s="3" customFormat="1">
      <c r="A57" s="42"/>
      <c r="B57" s="44"/>
      <c r="C57" s="47"/>
      <c r="R57" s="13"/>
      <c r="S57" s="13"/>
      <c r="T57" s="13"/>
      <c r="U57" s="13"/>
      <c r="V57" s="13"/>
      <c r="W57" s="13"/>
      <c r="X57" s="13"/>
      <c r="Y57" s="13"/>
      <c r="Z57" s="13"/>
      <c r="AA57" s="13"/>
      <c r="AB57" s="13"/>
      <c r="AC57" s="13"/>
    </row>
    <row r="58" spans="1:29" s="3" customFormat="1">
      <c r="A58" s="42"/>
      <c r="B58" s="44"/>
      <c r="C58" s="47"/>
      <c r="R58" s="13"/>
      <c r="S58" s="13"/>
      <c r="T58" s="13"/>
      <c r="U58" s="13"/>
      <c r="V58" s="13"/>
      <c r="W58" s="13"/>
      <c r="X58" s="13"/>
      <c r="Y58" s="13"/>
      <c r="Z58" s="13"/>
      <c r="AA58" s="13"/>
      <c r="AB58" s="13"/>
      <c r="AC58" s="13"/>
    </row>
    <row r="59" spans="1:29" s="3" customFormat="1">
      <c r="A59" s="42"/>
      <c r="B59" s="44"/>
      <c r="C59" s="47"/>
      <c r="R59" s="13"/>
      <c r="S59" s="13"/>
      <c r="T59" s="13"/>
      <c r="U59" s="13"/>
      <c r="V59" s="13"/>
      <c r="W59" s="13"/>
      <c r="X59" s="13"/>
      <c r="Y59" s="13"/>
      <c r="Z59" s="13"/>
      <c r="AA59" s="13"/>
      <c r="AB59" s="13"/>
      <c r="AC59" s="13"/>
    </row>
    <row r="60" spans="1:29" s="3" customFormat="1">
      <c r="A60" s="42"/>
      <c r="B60" s="44"/>
      <c r="C60" s="47"/>
      <c r="R60" s="13"/>
      <c r="S60" s="13"/>
      <c r="T60" s="13"/>
      <c r="U60" s="13"/>
      <c r="V60" s="13"/>
      <c r="W60" s="13"/>
      <c r="X60" s="13"/>
      <c r="Y60" s="13"/>
      <c r="Z60" s="13"/>
      <c r="AA60" s="13"/>
      <c r="AB60" s="13"/>
      <c r="AC60" s="13"/>
    </row>
    <row r="61" spans="1:29" s="3" customFormat="1">
      <c r="A61" s="42"/>
      <c r="B61" s="44"/>
      <c r="C61" s="47"/>
      <c r="R61" s="13"/>
      <c r="S61" s="13"/>
      <c r="T61" s="13"/>
      <c r="U61" s="13"/>
      <c r="V61" s="13"/>
      <c r="W61" s="13"/>
      <c r="X61" s="13"/>
      <c r="Y61" s="13"/>
      <c r="Z61" s="13"/>
      <c r="AA61" s="13"/>
      <c r="AB61" s="13"/>
      <c r="AC61" s="13"/>
    </row>
    <row r="62" spans="1:29" s="3" customFormat="1">
      <c r="A62" s="42"/>
      <c r="B62" s="44"/>
      <c r="C62" s="47"/>
      <c r="R62" s="13"/>
      <c r="S62" s="13"/>
      <c r="T62" s="13"/>
      <c r="U62" s="13"/>
      <c r="V62" s="13"/>
      <c r="W62" s="13"/>
      <c r="X62" s="13"/>
      <c r="Y62" s="13"/>
      <c r="Z62" s="13"/>
      <c r="AA62" s="13"/>
      <c r="AB62" s="13"/>
      <c r="AC62" s="13"/>
    </row>
    <row r="63" spans="1:29" s="3" customFormat="1">
      <c r="A63" s="42"/>
      <c r="B63" s="44"/>
      <c r="C63" s="47"/>
      <c r="R63" s="13"/>
      <c r="S63" s="13"/>
      <c r="T63" s="13"/>
      <c r="U63" s="13"/>
      <c r="V63" s="13"/>
      <c r="W63" s="13"/>
      <c r="X63" s="13"/>
      <c r="Y63" s="13"/>
      <c r="Z63" s="13"/>
      <c r="AA63" s="13"/>
      <c r="AB63" s="13"/>
      <c r="AC63" s="13"/>
    </row>
    <row r="64" spans="1:29" s="3" customFormat="1">
      <c r="A64" s="42"/>
      <c r="B64" s="44"/>
      <c r="C64" s="47"/>
      <c r="R64" s="13"/>
      <c r="S64" s="13"/>
      <c r="T64" s="13"/>
      <c r="U64" s="13"/>
      <c r="V64" s="13"/>
      <c r="W64" s="13"/>
      <c r="X64" s="13"/>
      <c r="Y64" s="13"/>
      <c r="Z64" s="13"/>
      <c r="AA64" s="13"/>
      <c r="AB64" s="13"/>
      <c r="AC64" s="13"/>
    </row>
    <row r="65" spans="1:29" s="3" customFormat="1">
      <c r="A65" s="42"/>
      <c r="B65" s="44"/>
      <c r="C65" s="47"/>
      <c r="R65" s="13"/>
      <c r="S65" s="13"/>
      <c r="T65" s="13"/>
      <c r="U65" s="13"/>
      <c r="V65" s="13"/>
      <c r="W65" s="13"/>
      <c r="X65" s="13"/>
      <c r="Y65" s="13"/>
      <c r="Z65" s="13"/>
      <c r="AA65" s="13"/>
      <c r="AB65" s="13"/>
      <c r="AC65" s="13"/>
    </row>
    <row r="66" spans="1:29" s="3" customFormat="1">
      <c r="A66" s="42"/>
      <c r="B66" s="44"/>
      <c r="C66" s="47"/>
      <c r="R66" s="13"/>
      <c r="S66" s="13"/>
      <c r="T66" s="13"/>
      <c r="U66" s="13"/>
      <c r="V66" s="13"/>
      <c r="W66" s="13"/>
      <c r="X66" s="13"/>
      <c r="Y66" s="13"/>
      <c r="Z66" s="13"/>
      <c r="AA66" s="13"/>
      <c r="AB66" s="13"/>
      <c r="AC66" s="13"/>
    </row>
    <row r="67" spans="1:29" s="3" customFormat="1">
      <c r="A67" s="42"/>
      <c r="B67" s="44"/>
      <c r="C67" s="47"/>
      <c r="R67" s="13"/>
      <c r="S67" s="13"/>
      <c r="T67" s="13"/>
      <c r="U67" s="13"/>
      <c r="V67" s="13"/>
      <c r="W67" s="13"/>
      <c r="X67" s="13"/>
      <c r="Y67" s="13"/>
      <c r="Z67" s="13"/>
      <c r="AA67" s="13"/>
      <c r="AB67" s="13"/>
      <c r="AC67" s="13"/>
    </row>
    <row r="68" spans="1:29" s="3" customFormat="1">
      <c r="A68" s="42"/>
      <c r="B68" s="44"/>
      <c r="C68" s="47"/>
      <c r="R68" s="13"/>
      <c r="S68" s="13"/>
      <c r="T68" s="13"/>
      <c r="U68" s="13"/>
      <c r="V68" s="13"/>
      <c r="W68" s="13"/>
      <c r="X68" s="13"/>
      <c r="Y68" s="13"/>
      <c r="Z68" s="13"/>
      <c r="AA68" s="13"/>
      <c r="AB68" s="13"/>
      <c r="AC68" s="13"/>
    </row>
    <row r="69" spans="1:29" s="3" customFormat="1">
      <c r="A69" s="42"/>
      <c r="B69" s="44"/>
      <c r="C69" s="47"/>
      <c r="R69" s="13"/>
      <c r="S69" s="13"/>
      <c r="T69" s="13"/>
      <c r="U69" s="13"/>
      <c r="V69" s="13"/>
      <c r="W69" s="13"/>
      <c r="X69" s="13"/>
      <c r="Y69" s="13"/>
      <c r="Z69" s="13"/>
      <c r="AA69" s="13"/>
      <c r="AB69" s="13"/>
      <c r="AC69" s="13"/>
    </row>
    <row r="70" spans="1:29" s="3" customFormat="1">
      <c r="A70" s="42"/>
      <c r="B70" s="44"/>
      <c r="C70" s="47"/>
      <c r="R70" s="13"/>
      <c r="S70" s="13"/>
      <c r="T70" s="13"/>
      <c r="U70" s="13"/>
      <c r="V70" s="13"/>
      <c r="W70" s="13"/>
      <c r="X70" s="13"/>
      <c r="Y70" s="13"/>
      <c r="Z70" s="13"/>
      <c r="AA70" s="13"/>
      <c r="AB70" s="13"/>
      <c r="AC70" s="13"/>
    </row>
    <row r="71" spans="1:29" s="3" customFormat="1">
      <c r="A71" s="42"/>
      <c r="B71" s="44"/>
      <c r="C71" s="47"/>
      <c r="R71" s="13"/>
      <c r="S71" s="13"/>
      <c r="T71" s="13"/>
      <c r="U71" s="13"/>
      <c r="V71" s="13"/>
      <c r="W71" s="13"/>
      <c r="X71" s="13"/>
      <c r="Y71" s="13"/>
      <c r="Z71" s="13"/>
      <c r="AA71" s="13"/>
      <c r="AB71" s="13"/>
      <c r="AC71" s="13"/>
    </row>
    <row r="72" spans="1:29" s="3" customFormat="1">
      <c r="A72" s="42"/>
      <c r="B72" s="44"/>
      <c r="C72" s="47"/>
      <c r="R72" s="13"/>
      <c r="S72" s="13"/>
      <c r="T72" s="13"/>
      <c r="U72" s="13"/>
      <c r="V72" s="13"/>
      <c r="W72" s="13"/>
      <c r="X72" s="13"/>
      <c r="Y72" s="13"/>
      <c r="Z72" s="13"/>
      <c r="AA72" s="13"/>
      <c r="AB72" s="13"/>
      <c r="AC72" s="13"/>
    </row>
    <row r="73" spans="1:29" s="3" customFormat="1">
      <c r="A73" s="42"/>
      <c r="B73" s="44"/>
      <c r="C73" s="47"/>
      <c r="R73" s="13"/>
      <c r="S73" s="13"/>
      <c r="T73" s="13"/>
      <c r="U73" s="13"/>
      <c r="V73" s="13"/>
      <c r="W73" s="13"/>
      <c r="X73" s="13"/>
      <c r="Y73" s="13"/>
      <c r="Z73" s="13"/>
      <c r="AA73" s="13"/>
      <c r="AB73" s="13"/>
      <c r="AC73" s="13"/>
    </row>
    <row r="74" spans="1:29" s="3" customFormat="1">
      <c r="A74" s="42"/>
      <c r="B74" s="44"/>
      <c r="C74" s="47"/>
      <c r="R74" s="13"/>
      <c r="S74" s="13"/>
      <c r="T74" s="13"/>
      <c r="U74" s="13"/>
      <c r="V74" s="13"/>
      <c r="W74" s="13"/>
      <c r="X74" s="13"/>
      <c r="Y74" s="13"/>
      <c r="Z74" s="13"/>
      <c r="AA74" s="13"/>
      <c r="AB74" s="13"/>
      <c r="AC74" s="13"/>
    </row>
    <row r="75" spans="1:29" s="3" customFormat="1">
      <c r="A75" s="42"/>
      <c r="B75" s="44"/>
      <c r="C75" s="47"/>
      <c r="R75" s="13"/>
      <c r="S75" s="13"/>
      <c r="T75" s="13"/>
      <c r="U75" s="13"/>
      <c r="V75" s="13"/>
      <c r="W75" s="13"/>
      <c r="X75" s="13"/>
      <c r="Y75" s="13"/>
      <c r="Z75" s="13"/>
      <c r="AA75" s="13"/>
      <c r="AB75" s="13"/>
      <c r="AC75" s="13"/>
    </row>
    <row r="76" spans="1:29" s="3" customFormat="1">
      <c r="A76" s="42"/>
      <c r="B76" s="44"/>
      <c r="C76" s="47"/>
      <c r="R76" s="13"/>
      <c r="S76" s="13"/>
      <c r="T76" s="13"/>
      <c r="U76" s="13"/>
      <c r="V76" s="13"/>
      <c r="W76" s="13"/>
      <c r="X76" s="13"/>
      <c r="Y76" s="13"/>
      <c r="Z76" s="13"/>
      <c r="AA76" s="13"/>
      <c r="AB76" s="13"/>
      <c r="AC76" s="13"/>
    </row>
    <row r="77" spans="1:29" s="3" customFormat="1">
      <c r="A77" s="42"/>
      <c r="B77" s="44"/>
      <c r="C77" s="47"/>
      <c r="R77" s="13"/>
      <c r="S77" s="13"/>
      <c r="T77" s="13"/>
      <c r="U77" s="13"/>
      <c r="V77" s="13"/>
      <c r="W77" s="13"/>
      <c r="X77" s="13"/>
      <c r="Y77" s="13"/>
      <c r="Z77" s="13"/>
      <c r="AA77" s="13"/>
      <c r="AB77" s="13"/>
      <c r="AC77" s="13"/>
    </row>
    <row r="78" spans="1:29" s="3" customFormat="1">
      <c r="A78" s="42"/>
      <c r="B78" s="44"/>
      <c r="C78" s="47"/>
      <c r="R78" s="13"/>
      <c r="S78" s="13"/>
      <c r="T78" s="13"/>
      <c r="U78" s="13"/>
      <c r="V78" s="13"/>
      <c r="W78" s="13"/>
      <c r="X78" s="13"/>
      <c r="Y78" s="13"/>
      <c r="Z78" s="13"/>
      <c r="AA78" s="13"/>
      <c r="AB78" s="13"/>
      <c r="AC78" s="13"/>
    </row>
    <row r="79" spans="1:29" s="3" customFormat="1">
      <c r="A79" s="42"/>
      <c r="B79" s="44"/>
      <c r="C79" s="47"/>
      <c r="R79" s="13"/>
      <c r="S79" s="13"/>
      <c r="T79" s="13"/>
      <c r="U79" s="13"/>
      <c r="V79" s="13"/>
      <c r="W79" s="13"/>
      <c r="X79" s="13"/>
      <c r="Y79" s="13"/>
      <c r="Z79" s="13"/>
      <c r="AA79" s="13"/>
      <c r="AB79" s="13"/>
      <c r="AC79" s="13"/>
    </row>
    <row r="80" spans="1:29" s="3" customFormat="1">
      <c r="A80" s="42"/>
      <c r="B80" s="44"/>
      <c r="C80" s="47"/>
      <c r="R80" s="13"/>
      <c r="S80" s="13"/>
      <c r="T80" s="13"/>
      <c r="U80" s="13"/>
      <c r="V80" s="13"/>
      <c r="W80" s="13"/>
      <c r="X80" s="13"/>
      <c r="Y80" s="13"/>
      <c r="Z80" s="13"/>
      <c r="AA80" s="13"/>
      <c r="AB80" s="13"/>
      <c r="AC80" s="13"/>
    </row>
    <row r="81" spans="1:29" s="3" customFormat="1">
      <c r="A81" s="42"/>
      <c r="B81" s="44"/>
      <c r="C81" s="47"/>
      <c r="R81" s="13"/>
      <c r="S81" s="13"/>
      <c r="T81" s="13"/>
      <c r="U81" s="13"/>
      <c r="V81" s="13"/>
      <c r="W81" s="13"/>
      <c r="X81" s="13"/>
      <c r="Y81" s="13"/>
      <c r="Z81" s="13"/>
      <c r="AA81" s="13"/>
      <c r="AB81" s="13"/>
      <c r="AC81" s="13"/>
    </row>
    <row r="82" spans="1:29" s="3" customFormat="1">
      <c r="A82" s="42"/>
      <c r="B82" s="44"/>
      <c r="C82" s="47"/>
      <c r="R82" s="13"/>
      <c r="S82" s="13"/>
      <c r="T82" s="13"/>
      <c r="U82" s="13"/>
      <c r="V82" s="13"/>
      <c r="W82" s="13"/>
      <c r="X82" s="13"/>
      <c r="Y82" s="13"/>
      <c r="Z82" s="13"/>
      <c r="AA82" s="13"/>
      <c r="AB82" s="13"/>
      <c r="AC82" s="13"/>
    </row>
    <row r="83" spans="1:29" s="3" customFormat="1">
      <c r="A83" s="42"/>
      <c r="B83" s="44"/>
      <c r="C83" s="47"/>
      <c r="R83" s="13"/>
      <c r="S83" s="13"/>
      <c r="T83" s="13"/>
      <c r="U83" s="13"/>
      <c r="V83" s="13"/>
      <c r="W83" s="13"/>
      <c r="X83" s="13"/>
      <c r="Y83" s="13"/>
      <c r="Z83" s="13"/>
      <c r="AA83" s="13"/>
      <c r="AB83" s="13"/>
      <c r="AC83" s="13"/>
    </row>
    <row r="84" spans="1:29" s="3" customFormat="1">
      <c r="A84" s="42"/>
      <c r="B84" s="44"/>
      <c r="C84" s="47"/>
      <c r="R84" s="13"/>
      <c r="S84" s="13"/>
      <c r="T84" s="13"/>
      <c r="U84" s="13"/>
      <c r="V84" s="13"/>
      <c r="W84" s="13"/>
      <c r="X84" s="13"/>
      <c r="Y84" s="13"/>
      <c r="Z84" s="13"/>
      <c r="AA84" s="13"/>
      <c r="AB84" s="13"/>
      <c r="AC84" s="13"/>
    </row>
    <row r="85" spans="1:29" s="3" customFormat="1">
      <c r="A85" s="42"/>
      <c r="B85" s="44"/>
      <c r="C85" s="47"/>
      <c r="R85" s="13"/>
      <c r="S85" s="13"/>
      <c r="T85" s="13"/>
      <c r="U85" s="13"/>
      <c r="V85" s="13"/>
      <c r="W85" s="13"/>
      <c r="X85" s="13"/>
      <c r="Y85" s="13"/>
      <c r="Z85" s="13"/>
      <c r="AA85" s="13"/>
      <c r="AB85" s="13"/>
      <c r="AC85" s="13"/>
    </row>
    <row r="86" spans="1:29" s="3" customFormat="1">
      <c r="A86" s="42"/>
      <c r="B86" s="44"/>
      <c r="C86" s="47"/>
      <c r="R86" s="13"/>
      <c r="S86" s="13"/>
      <c r="T86" s="13"/>
      <c r="U86" s="13"/>
      <c r="V86" s="13"/>
      <c r="W86" s="13"/>
      <c r="X86" s="13"/>
      <c r="Y86" s="13"/>
      <c r="Z86" s="13"/>
      <c r="AA86" s="13"/>
      <c r="AB86" s="13"/>
      <c r="AC86" s="13"/>
    </row>
    <row r="87" spans="1:29" s="3" customFormat="1">
      <c r="A87" s="42"/>
      <c r="B87" s="44"/>
      <c r="C87" s="47"/>
      <c r="R87" s="13"/>
      <c r="S87" s="13"/>
      <c r="T87" s="13"/>
      <c r="U87" s="13"/>
      <c r="V87" s="13"/>
      <c r="W87" s="13"/>
      <c r="X87" s="13"/>
      <c r="Y87" s="13"/>
      <c r="Z87" s="13"/>
      <c r="AA87" s="13"/>
      <c r="AB87" s="13"/>
      <c r="AC87" s="13"/>
    </row>
    <row r="88" spans="1:29" s="3" customFormat="1">
      <c r="A88" s="42"/>
      <c r="B88" s="44"/>
      <c r="C88" s="47"/>
      <c r="R88" s="13"/>
      <c r="S88" s="13"/>
      <c r="T88" s="13"/>
      <c r="U88" s="13"/>
      <c r="V88" s="13"/>
      <c r="W88" s="13"/>
      <c r="X88" s="13"/>
      <c r="Y88" s="13"/>
      <c r="Z88" s="13"/>
      <c r="AA88" s="13"/>
      <c r="AB88" s="13"/>
      <c r="AC88" s="13"/>
    </row>
    <row r="89" spans="1:29" s="3" customFormat="1">
      <c r="A89" s="42"/>
      <c r="B89" s="44"/>
      <c r="C89" s="47"/>
      <c r="R89" s="13"/>
      <c r="S89" s="13"/>
      <c r="T89" s="13"/>
      <c r="U89" s="13"/>
      <c r="V89" s="13"/>
      <c r="W89" s="13"/>
      <c r="X89" s="13"/>
      <c r="Y89" s="13"/>
      <c r="Z89" s="13"/>
      <c r="AA89" s="13"/>
      <c r="AB89" s="13"/>
      <c r="AC89" s="13"/>
    </row>
    <row r="90" spans="1:29" s="3" customFormat="1">
      <c r="A90" s="42"/>
      <c r="B90" s="44"/>
      <c r="C90" s="47"/>
      <c r="R90" s="13"/>
      <c r="S90" s="13"/>
      <c r="T90" s="13"/>
      <c r="U90" s="13"/>
      <c r="V90" s="13"/>
      <c r="W90" s="13"/>
      <c r="X90" s="13"/>
      <c r="Y90" s="13"/>
      <c r="Z90" s="13"/>
      <c r="AA90" s="13"/>
      <c r="AB90" s="13"/>
      <c r="AC90" s="13"/>
    </row>
    <row r="91" spans="1:29" s="3" customFormat="1">
      <c r="A91" s="42"/>
      <c r="B91" s="44"/>
      <c r="C91" s="47"/>
      <c r="R91" s="13"/>
      <c r="S91" s="13"/>
      <c r="T91" s="13"/>
      <c r="U91" s="13"/>
      <c r="V91" s="13"/>
      <c r="W91" s="13"/>
      <c r="X91" s="13"/>
      <c r="Y91" s="13"/>
      <c r="Z91" s="13"/>
      <c r="AA91" s="13"/>
      <c r="AB91" s="13"/>
      <c r="AC91" s="13"/>
    </row>
    <row r="92" spans="1:29" s="3" customFormat="1">
      <c r="A92" s="42"/>
      <c r="B92" s="44"/>
      <c r="C92" s="47"/>
      <c r="R92" s="13"/>
      <c r="S92" s="13"/>
      <c r="T92" s="13"/>
      <c r="U92" s="13"/>
      <c r="V92" s="13"/>
      <c r="W92" s="13"/>
      <c r="X92" s="13"/>
      <c r="Y92" s="13"/>
      <c r="Z92" s="13"/>
      <c r="AA92" s="13"/>
      <c r="AB92" s="13"/>
      <c r="AC92" s="13"/>
    </row>
    <row r="93" spans="1:29" s="3" customFormat="1">
      <c r="A93" s="42"/>
      <c r="B93" s="44"/>
      <c r="C93" s="47"/>
      <c r="R93" s="13"/>
      <c r="S93" s="13"/>
      <c r="T93" s="13"/>
      <c r="U93" s="13"/>
      <c r="V93" s="13"/>
      <c r="W93" s="13"/>
      <c r="X93" s="13"/>
      <c r="Y93" s="13"/>
      <c r="Z93" s="13"/>
      <c r="AA93" s="13"/>
      <c r="AB93" s="13"/>
      <c r="AC93" s="13"/>
    </row>
    <row r="94" spans="1:29" s="3" customFormat="1">
      <c r="A94" s="42"/>
      <c r="B94" s="44"/>
      <c r="C94" s="47"/>
      <c r="R94" s="13"/>
      <c r="S94" s="13"/>
      <c r="T94" s="13"/>
      <c r="U94" s="13"/>
      <c r="V94" s="13"/>
      <c r="W94" s="13"/>
      <c r="X94" s="13"/>
      <c r="Y94" s="13"/>
      <c r="Z94" s="13"/>
      <c r="AA94" s="13"/>
      <c r="AB94" s="13"/>
      <c r="AC94" s="13"/>
    </row>
    <row r="95" spans="1:29" s="3" customFormat="1">
      <c r="A95" s="42"/>
      <c r="B95" s="44"/>
      <c r="C95" s="47"/>
      <c r="R95" s="13"/>
      <c r="S95" s="13"/>
      <c r="T95" s="13"/>
      <c r="U95" s="13"/>
      <c r="V95" s="13"/>
      <c r="W95" s="13"/>
      <c r="X95" s="13"/>
      <c r="Y95" s="13"/>
      <c r="Z95" s="13"/>
      <c r="AA95" s="13"/>
      <c r="AB95" s="13"/>
      <c r="AC95" s="13"/>
    </row>
    <row r="96" spans="1:29" s="3" customFormat="1">
      <c r="A96" s="42"/>
      <c r="B96" s="44"/>
      <c r="C96" s="47"/>
      <c r="R96" s="13"/>
      <c r="S96" s="13"/>
      <c r="T96" s="13"/>
      <c r="U96" s="13"/>
      <c r="V96" s="13"/>
      <c r="W96" s="13"/>
      <c r="X96" s="13"/>
      <c r="Y96" s="13"/>
      <c r="Z96" s="13"/>
      <c r="AA96" s="13"/>
      <c r="AB96" s="13"/>
      <c r="AC96" s="13"/>
    </row>
    <row r="97" spans="1:29" s="3" customFormat="1">
      <c r="A97" s="42"/>
      <c r="B97" s="44"/>
      <c r="C97" s="47"/>
      <c r="R97" s="13"/>
      <c r="S97" s="13"/>
      <c r="T97" s="13"/>
      <c r="U97" s="13"/>
      <c r="V97" s="13"/>
      <c r="W97" s="13"/>
      <c r="X97" s="13"/>
      <c r="Y97" s="13"/>
      <c r="Z97" s="13"/>
      <c r="AA97" s="13"/>
      <c r="AB97" s="13"/>
      <c r="AC97" s="13"/>
    </row>
    <row r="98" spans="1:29" s="3" customFormat="1">
      <c r="A98" s="42"/>
      <c r="B98" s="44"/>
      <c r="C98" s="47"/>
      <c r="R98" s="13"/>
      <c r="S98" s="13"/>
      <c r="T98" s="13"/>
      <c r="U98" s="13"/>
      <c r="V98" s="13"/>
      <c r="W98" s="13"/>
      <c r="X98" s="13"/>
      <c r="Y98" s="13"/>
      <c r="Z98" s="13"/>
      <c r="AA98" s="13"/>
      <c r="AB98" s="13"/>
      <c r="AC98" s="13"/>
    </row>
    <row r="99" spans="1:29" s="3" customFormat="1">
      <c r="A99" s="42"/>
      <c r="B99" s="44"/>
      <c r="C99" s="47"/>
      <c r="R99" s="13"/>
      <c r="S99" s="13"/>
      <c r="T99" s="13"/>
      <c r="U99" s="13"/>
      <c r="V99" s="13"/>
      <c r="W99" s="13"/>
      <c r="X99" s="13"/>
      <c r="Y99" s="13"/>
      <c r="Z99" s="13"/>
      <c r="AA99" s="13"/>
      <c r="AB99" s="13"/>
      <c r="AC99" s="13"/>
    </row>
    <row r="100" spans="1:29" s="3" customFormat="1">
      <c r="A100" s="42"/>
      <c r="B100" s="44"/>
      <c r="C100" s="47"/>
      <c r="R100" s="13"/>
      <c r="S100" s="13"/>
      <c r="T100" s="13"/>
      <c r="U100" s="13"/>
      <c r="V100" s="13"/>
      <c r="W100" s="13"/>
      <c r="X100" s="13"/>
      <c r="Y100" s="13"/>
      <c r="Z100" s="13"/>
      <c r="AA100" s="13"/>
      <c r="AB100" s="13"/>
      <c r="AC100" s="13"/>
    </row>
    <row r="101" spans="1:29" s="3" customFormat="1">
      <c r="A101" s="42"/>
      <c r="B101" s="44"/>
      <c r="C101" s="47"/>
      <c r="R101" s="13"/>
      <c r="S101" s="13"/>
      <c r="T101" s="13"/>
      <c r="U101" s="13"/>
      <c r="V101" s="13"/>
      <c r="W101" s="13"/>
      <c r="X101" s="13"/>
      <c r="Y101" s="13"/>
      <c r="Z101" s="13"/>
      <c r="AA101" s="13"/>
      <c r="AB101" s="13"/>
      <c r="AC101" s="13"/>
    </row>
    <row r="102" spans="1:29" s="3" customFormat="1">
      <c r="A102" s="42"/>
      <c r="B102" s="44"/>
      <c r="C102" s="47"/>
      <c r="R102" s="13"/>
      <c r="S102" s="13"/>
      <c r="T102" s="13"/>
      <c r="U102" s="13"/>
      <c r="V102" s="13"/>
      <c r="W102" s="13"/>
      <c r="X102" s="13"/>
      <c r="Y102" s="13"/>
      <c r="Z102" s="13"/>
      <c r="AA102" s="13"/>
      <c r="AB102" s="13"/>
      <c r="AC102" s="13"/>
    </row>
    <row r="103" spans="1:29" s="3" customFormat="1">
      <c r="A103" s="42"/>
      <c r="B103" s="44"/>
      <c r="C103" s="47"/>
      <c r="R103" s="13"/>
      <c r="S103" s="13"/>
      <c r="T103" s="13"/>
      <c r="U103" s="13"/>
      <c r="V103" s="13"/>
      <c r="W103" s="13"/>
      <c r="X103" s="13"/>
      <c r="Y103" s="13"/>
      <c r="Z103" s="13"/>
      <c r="AA103" s="13"/>
      <c r="AB103" s="13"/>
      <c r="AC103" s="13"/>
    </row>
    <row r="104" spans="1:29" s="3" customFormat="1">
      <c r="A104" s="42"/>
      <c r="B104" s="44"/>
      <c r="C104" s="47"/>
      <c r="R104" s="13"/>
      <c r="S104" s="13"/>
      <c r="T104" s="13"/>
      <c r="U104" s="13"/>
      <c r="V104" s="13"/>
      <c r="W104" s="13"/>
      <c r="X104" s="13"/>
      <c r="Y104" s="13"/>
      <c r="Z104" s="13"/>
      <c r="AA104" s="13"/>
      <c r="AB104" s="13"/>
      <c r="AC104" s="13"/>
    </row>
    <row r="105" spans="1:29" s="3" customFormat="1">
      <c r="A105" s="42"/>
      <c r="B105" s="44"/>
      <c r="C105" s="47"/>
      <c r="R105" s="13"/>
      <c r="S105" s="13"/>
      <c r="T105" s="13"/>
      <c r="U105" s="13"/>
      <c r="V105" s="13"/>
      <c r="W105" s="13"/>
      <c r="X105" s="13"/>
      <c r="Y105" s="13"/>
      <c r="Z105" s="13"/>
      <c r="AA105" s="13"/>
      <c r="AB105" s="13"/>
      <c r="AC105" s="13"/>
    </row>
    <row r="106" spans="1:29" s="3" customFormat="1">
      <c r="A106" s="42"/>
      <c r="B106" s="44"/>
      <c r="C106" s="47"/>
      <c r="R106" s="13"/>
      <c r="S106" s="13"/>
      <c r="T106" s="13"/>
      <c r="U106" s="13"/>
      <c r="V106" s="13"/>
      <c r="W106" s="13"/>
      <c r="X106" s="13"/>
      <c r="Y106" s="13"/>
      <c r="Z106" s="13"/>
      <c r="AA106" s="13"/>
      <c r="AB106" s="13"/>
      <c r="AC106" s="13"/>
    </row>
    <row r="107" spans="1:29" s="3" customFormat="1">
      <c r="A107" s="42"/>
      <c r="B107" s="44"/>
      <c r="C107" s="47"/>
      <c r="R107" s="13"/>
      <c r="S107" s="13"/>
      <c r="T107" s="13"/>
      <c r="U107" s="13"/>
      <c r="V107" s="13"/>
      <c r="W107" s="13"/>
      <c r="X107" s="13"/>
      <c r="Y107" s="13"/>
      <c r="Z107" s="13"/>
      <c r="AA107" s="13"/>
      <c r="AB107" s="13"/>
      <c r="AC107" s="13"/>
    </row>
    <row r="108" spans="1:29" s="3" customFormat="1">
      <c r="A108" s="42"/>
      <c r="B108" s="44"/>
      <c r="C108" s="47"/>
      <c r="R108" s="13"/>
      <c r="S108" s="13"/>
      <c r="T108" s="13"/>
      <c r="U108" s="13"/>
      <c r="V108" s="13"/>
      <c r="W108" s="13"/>
      <c r="X108" s="13"/>
      <c r="Y108" s="13"/>
      <c r="Z108" s="13"/>
      <c r="AA108" s="13"/>
      <c r="AB108" s="13"/>
      <c r="AC108" s="13"/>
    </row>
    <row r="109" spans="1:29" s="3" customFormat="1">
      <c r="A109" s="42"/>
      <c r="B109" s="44"/>
      <c r="C109" s="47"/>
      <c r="R109" s="13"/>
      <c r="S109" s="13"/>
      <c r="T109" s="13"/>
      <c r="U109" s="13"/>
      <c r="V109" s="13"/>
      <c r="W109" s="13"/>
      <c r="X109" s="13"/>
      <c r="Y109" s="13"/>
      <c r="Z109" s="13"/>
      <c r="AA109" s="13"/>
      <c r="AB109" s="13"/>
      <c r="AC109" s="13"/>
    </row>
    <row r="110" spans="1:29" s="3" customFormat="1">
      <c r="A110" s="42"/>
      <c r="B110" s="44"/>
      <c r="C110" s="47"/>
      <c r="R110" s="13"/>
      <c r="S110" s="13"/>
      <c r="T110" s="13"/>
      <c r="U110" s="13"/>
      <c r="V110" s="13"/>
      <c r="W110" s="13"/>
      <c r="X110" s="13"/>
      <c r="Y110" s="13"/>
      <c r="Z110" s="13"/>
      <c r="AA110" s="13"/>
      <c r="AB110" s="13"/>
      <c r="AC110" s="13"/>
    </row>
    <row r="111" spans="1:29" s="3" customFormat="1">
      <c r="A111" s="42"/>
      <c r="B111" s="44"/>
      <c r="C111" s="47"/>
      <c r="R111" s="13"/>
      <c r="S111" s="13"/>
      <c r="T111" s="13"/>
      <c r="U111" s="13"/>
      <c r="V111" s="13"/>
      <c r="W111" s="13"/>
      <c r="X111" s="13"/>
      <c r="Y111" s="13"/>
      <c r="Z111" s="13"/>
      <c r="AA111" s="13"/>
      <c r="AB111" s="13"/>
      <c r="AC111" s="13"/>
    </row>
    <row r="112" spans="1:29" s="3" customFormat="1">
      <c r="A112" s="42"/>
      <c r="B112" s="44"/>
      <c r="C112" s="47"/>
      <c r="R112" s="13"/>
      <c r="S112" s="13"/>
      <c r="T112" s="13"/>
      <c r="U112" s="13"/>
      <c r="V112" s="13"/>
      <c r="W112" s="13"/>
      <c r="X112" s="13"/>
      <c r="Y112" s="13"/>
      <c r="Z112" s="13"/>
      <c r="AA112" s="13"/>
      <c r="AB112" s="13"/>
      <c r="AC112" s="13"/>
    </row>
    <row r="113" spans="1:29" s="3" customFormat="1">
      <c r="A113" s="42"/>
      <c r="B113" s="44"/>
      <c r="C113" s="47"/>
      <c r="R113" s="13"/>
      <c r="S113" s="13"/>
      <c r="T113" s="13"/>
      <c r="U113" s="13"/>
      <c r="V113" s="13"/>
      <c r="W113" s="13"/>
      <c r="X113" s="13"/>
      <c r="Y113" s="13"/>
      <c r="Z113" s="13"/>
      <c r="AA113" s="13"/>
      <c r="AB113" s="13"/>
      <c r="AC113" s="13"/>
    </row>
    <row r="114" spans="1:29" s="3" customFormat="1">
      <c r="A114" s="42"/>
      <c r="B114" s="44"/>
      <c r="C114" s="47"/>
      <c r="R114" s="13"/>
      <c r="S114" s="13"/>
      <c r="T114" s="13"/>
      <c r="U114" s="13"/>
      <c r="V114" s="13"/>
      <c r="W114" s="13"/>
      <c r="X114" s="13"/>
      <c r="Y114" s="13"/>
      <c r="Z114" s="13"/>
      <c r="AA114" s="13"/>
      <c r="AB114" s="13"/>
      <c r="AC114" s="13"/>
    </row>
    <row r="115" spans="1:29" s="3" customFormat="1">
      <c r="A115" s="42"/>
      <c r="B115" s="44"/>
      <c r="C115" s="47"/>
      <c r="R115" s="13"/>
      <c r="S115" s="13"/>
      <c r="T115" s="13"/>
      <c r="U115" s="13"/>
      <c r="V115" s="13"/>
      <c r="W115" s="13"/>
      <c r="X115" s="13"/>
      <c r="Y115" s="13"/>
      <c r="Z115" s="13"/>
      <c r="AA115" s="13"/>
      <c r="AB115" s="13"/>
      <c r="AC115" s="13"/>
    </row>
    <row r="116" spans="1:29" s="3" customFormat="1">
      <c r="A116" s="42"/>
      <c r="B116" s="44"/>
      <c r="C116" s="47"/>
      <c r="R116" s="13"/>
      <c r="S116" s="13"/>
      <c r="T116" s="13"/>
      <c r="U116" s="13"/>
      <c r="V116" s="13"/>
      <c r="W116" s="13"/>
      <c r="X116" s="13"/>
      <c r="Y116" s="13"/>
      <c r="Z116" s="13"/>
      <c r="AA116" s="13"/>
      <c r="AB116" s="13"/>
      <c r="AC116" s="13"/>
    </row>
    <row r="117" spans="1:29" s="3" customFormat="1">
      <c r="A117" s="42"/>
      <c r="B117" s="44"/>
      <c r="C117" s="47"/>
      <c r="R117" s="13"/>
      <c r="S117" s="13"/>
      <c r="T117" s="13"/>
      <c r="U117" s="13"/>
      <c r="V117" s="13"/>
      <c r="W117" s="13"/>
      <c r="X117" s="13"/>
      <c r="Y117" s="13"/>
      <c r="Z117" s="13"/>
      <c r="AA117" s="13"/>
      <c r="AB117" s="13"/>
      <c r="AC117" s="13"/>
    </row>
    <row r="118" spans="1:29" s="3" customFormat="1">
      <c r="A118" s="42"/>
      <c r="B118" s="44"/>
      <c r="C118" s="47"/>
      <c r="R118" s="13"/>
      <c r="S118" s="13"/>
      <c r="T118" s="13"/>
      <c r="U118" s="13"/>
      <c r="V118" s="13"/>
      <c r="W118" s="13"/>
      <c r="X118" s="13"/>
      <c r="Y118" s="13"/>
      <c r="Z118" s="13"/>
      <c r="AA118" s="13"/>
      <c r="AB118" s="13"/>
      <c r="AC118" s="13"/>
    </row>
    <row r="119" spans="1:29" s="3" customFormat="1">
      <c r="A119" s="42"/>
      <c r="B119" s="44"/>
      <c r="C119" s="47"/>
      <c r="R119" s="13"/>
      <c r="S119" s="13"/>
      <c r="T119" s="13"/>
      <c r="U119" s="13"/>
      <c r="V119" s="13"/>
      <c r="W119" s="13"/>
      <c r="X119" s="13"/>
      <c r="Y119" s="13"/>
      <c r="Z119" s="13"/>
      <c r="AA119" s="13"/>
      <c r="AB119" s="13"/>
      <c r="AC119" s="13"/>
    </row>
    <row r="120" spans="1:29" s="3" customFormat="1">
      <c r="A120" s="42"/>
      <c r="B120" s="44"/>
      <c r="C120" s="47"/>
      <c r="R120" s="13"/>
      <c r="S120" s="13"/>
      <c r="T120" s="13"/>
      <c r="U120" s="13"/>
      <c r="V120" s="13"/>
      <c r="W120" s="13"/>
      <c r="X120" s="13"/>
      <c r="Y120" s="13"/>
      <c r="Z120" s="13"/>
      <c r="AA120" s="13"/>
      <c r="AB120" s="13"/>
      <c r="AC120" s="13"/>
    </row>
    <row r="121" spans="1:29" s="3" customFormat="1">
      <c r="A121" s="42"/>
      <c r="B121" s="44"/>
      <c r="C121" s="47"/>
      <c r="R121" s="13"/>
      <c r="S121" s="13"/>
      <c r="T121" s="13"/>
      <c r="U121" s="13"/>
      <c r="V121" s="13"/>
      <c r="W121" s="13"/>
      <c r="X121" s="13"/>
      <c r="Y121" s="13"/>
      <c r="Z121" s="13"/>
      <c r="AA121" s="13"/>
      <c r="AB121" s="13"/>
      <c r="AC121" s="13"/>
    </row>
    <row r="122" spans="1:29" s="3" customFormat="1">
      <c r="A122" s="42"/>
      <c r="B122" s="44"/>
      <c r="C122" s="47"/>
      <c r="R122" s="13"/>
      <c r="S122" s="13"/>
      <c r="T122" s="13"/>
      <c r="U122" s="13"/>
      <c r="V122" s="13"/>
      <c r="W122" s="13"/>
      <c r="X122" s="13"/>
      <c r="Y122" s="13"/>
      <c r="Z122" s="13"/>
      <c r="AA122" s="13"/>
      <c r="AB122" s="13"/>
      <c r="AC122" s="13"/>
    </row>
    <row r="123" spans="1:29" s="3" customFormat="1">
      <c r="A123" s="42"/>
      <c r="B123" s="44"/>
      <c r="C123" s="47"/>
      <c r="R123" s="13"/>
      <c r="S123" s="13"/>
      <c r="T123" s="13"/>
      <c r="U123" s="13"/>
      <c r="V123" s="13"/>
      <c r="W123" s="13"/>
      <c r="X123" s="13"/>
      <c r="Y123" s="13"/>
      <c r="Z123" s="13"/>
      <c r="AA123" s="13"/>
      <c r="AB123" s="13"/>
      <c r="AC123" s="13"/>
    </row>
    <row r="124" spans="1:29" s="3" customFormat="1">
      <c r="A124" s="42"/>
      <c r="B124" s="44"/>
      <c r="C124" s="47"/>
      <c r="R124" s="13"/>
      <c r="S124" s="13"/>
      <c r="T124" s="13"/>
      <c r="U124" s="13"/>
      <c r="V124" s="13"/>
      <c r="W124" s="13"/>
      <c r="X124" s="13"/>
      <c r="Y124" s="13"/>
      <c r="Z124" s="13"/>
      <c r="AA124" s="13"/>
      <c r="AB124" s="13"/>
      <c r="AC124" s="13"/>
    </row>
    <row r="125" spans="1:29" s="3" customFormat="1">
      <c r="A125" s="42"/>
      <c r="B125" s="44"/>
      <c r="C125" s="47"/>
      <c r="R125" s="13"/>
      <c r="S125" s="13"/>
      <c r="T125" s="13"/>
      <c r="U125" s="13"/>
      <c r="V125" s="13"/>
      <c r="W125" s="13"/>
      <c r="X125" s="13"/>
      <c r="Y125" s="13"/>
      <c r="Z125" s="13"/>
      <c r="AA125" s="13"/>
      <c r="AB125" s="13"/>
      <c r="AC125" s="13"/>
    </row>
    <row r="126" spans="1:29" s="3" customFormat="1">
      <c r="A126" s="42"/>
      <c r="B126" s="44"/>
      <c r="C126" s="47"/>
      <c r="R126" s="13"/>
      <c r="S126" s="13"/>
      <c r="T126" s="13"/>
      <c r="U126" s="13"/>
      <c r="V126" s="13"/>
      <c r="W126" s="13"/>
      <c r="X126" s="13"/>
      <c r="Y126" s="13"/>
      <c r="Z126" s="13"/>
      <c r="AA126" s="13"/>
      <c r="AB126" s="13"/>
      <c r="AC126" s="13"/>
    </row>
    <row r="127" spans="1:29" s="3" customFormat="1">
      <c r="A127" s="42"/>
      <c r="B127" s="44"/>
      <c r="C127" s="47"/>
      <c r="R127" s="13"/>
      <c r="S127" s="13"/>
      <c r="T127" s="13"/>
      <c r="U127" s="13"/>
      <c r="V127" s="13"/>
      <c r="W127" s="13"/>
      <c r="X127" s="13"/>
      <c r="Y127" s="13"/>
      <c r="Z127" s="13"/>
      <c r="AA127" s="13"/>
      <c r="AB127" s="13"/>
      <c r="AC127" s="13"/>
    </row>
    <row r="128" spans="1:29" s="3" customFormat="1">
      <c r="A128" s="42"/>
      <c r="B128" s="44"/>
      <c r="C128" s="47"/>
      <c r="R128" s="13"/>
      <c r="S128" s="13"/>
      <c r="T128" s="13"/>
      <c r="U128" s="13"/>
      <c r="V128" s="13"/>
      <c r="W128" s="13"/>
      <c r="X128" s="13"/>
      <c r="Y128" s="13"/>
      <c r="Z128" s="13"/>
      <c r="AA128" s="13"/>
      <c r="AB128" s="13"/>
      <c r="AC128" s="13"/>
    </row>
    <row r="129" spans="1:29" s="3" customFormat="1">
      <c r="A129" s="42"/>
      <c r="B129" s="44"/>
      <c r="C129" s="47"/>
      <c r="R129" s="13"/>
      <c r="S129" s="13"/>
      <c r="T129" s="13"/>
      <c r="U129" s="13"/>
      <c r="V129" s="13"/>
      <c r="W129" s="13"/>
      <c r="X129" s="13"/>
      <c r="Y129" s="13"/>
      <c r="Z129" s="13"/>
      <c r="AA129" s="13"/>
      <c r="AB129" s="13"/>
      <c r="AC129" s="13"/>
    </row>
    <row r="130" spans="1:29" s="3" customFormat="1">
      <c r="A130" s="42"/>
      <c r="B130" s="44"/>
      <c r="C130" s="47"/>
      <c r="R130" s="13"/>
      <c r="S130" s="13"/>
      <c r="T130" s="13"/>
      <c r="U130" s="13"/>
      <c r="V130" s="13"/>
      <c r="W130" s="13"/>
      <c r="X130" s="13"/>
      <c r="Y130" s="13"/>
      <c r="Z130" s="13"/>
      <c r="AA130" s="13"/>
      <c r="AB130" s="13"/>
      <c r="AC130" s="13"/>
    </row>
    <row r="131" spans="1:29" s="3" customFormat="1">
      <c r="A131" s="42"/>
      <c r="B131" s="44"/>
      <c r="C131" s="47"/>
      <c r="R131" s="13"/>
      <c r="S131" s="13"/>
      <c r="T131" s="13"/>
      <c r="U131" s="13"/>
      <c r="V131" s="13"/>
      <c r="W131" s="13"/>
      <c r="X131" s="13"/>
      <c r="Y131" s="13"/>
      <c r="Z131" s="13"/>
      <c r="AA131" s="13"/>
      <c r="AB131" s="13"/>
      <c r="AC131" s="13"/>
    </row>
    <row r="132" spans="1:29" s="3" customFormat="1">
      <c r="A132" s="42"/>
      <c r="B132" s="44"/>
      <c r="C132" s="47"/>
      <c r="R132" s="13"/>
      <c r="S132" s="13"/>
      <c r="T132" s="13"/>
      <c r="U132" s="13"/>
      <c r="V132" s="13"/>
      <c r="W132" s="13"/>
      <c r="X132" s="13"/>
      <c r="Y132" s="13"/>
      <c r="Z132" s="13"/>
      <c r="AA132" s="13"/>
      <c r="AB132" s="13"/>
      <c r="AC132" s="13"/>
    </row>
    <row r="133" spans="1:29" s="3" customFormat="1">
      <c r="A133" s="42"/>
      <c r="B133" s="44"/>
      <c r="C133" s="47"/>
      <c r="R133" s="13"/>
      <c r="S133" s="13"/>
      <c r="T133" s="13"/>
      <c r="U133" s="13"/>
      <c r="V133" s="13"/>
      <c r="W133" s="13"/>
      <c r="X133" s="13"/>
      <c r="Y133" s="13"/>
      <c r="Z133" s="13"/>
      <c r="AA133" s="13"/>
      <c r="AB133" s="13"/>
      <c r="AC133" s="13"/>
    </row>
    <row r="134" spans="1:29" s="3" customFormat="1">
      <c r="A134" s="42"/>
      <c r="B134" s="44"/>
      <c r="C134" s="47"/>
      <c r="R134" s="13"/>
      <c r="S134" s="13"/>
      <c r="T134" s="13"/>
      <c r="U134" s="13"/>
      <c r="V134" s="13"/>
      <c r="W134" s="13"/>
      <c r="X134" s="13"/>
      <c r="Y134" s="13"/>
      <c r="Z134" s="13"/>
      <c r="AA134" s="13"/>
      <c r="AB134" s="13"/>
      <c r="AC134" s="13"/>
    </row>
    <row r="135" spans="1:29" s="3" customFormat="1">
      <c r="A135" s="42"/>
      <c r="B135" s="44"/>
      <c r="C135" s="47"/>
      <c r="R135" s="13"/>
      <c r="S135" s="13"/>
      <c r="T135" s="13"/>
      <c r="U135" s="13"/>
      <c r="V135" s="13"/>
      <c r="W135" s="13"/>
      <c r="X135" s="13"/>
      <c r="Y135" s="13"/>
      <c r="Z135" s="13"/>
      <c r="AA135" s="13"/>
      <c r="AB135" s="13"/>
      <c r="AC135" s="13"/>
    </row>
    <row r="136" spans="1:29" s="3" customFormat="1">
      <c r="A136" s="42"/>
      <c r="B136" s="44"/>
      <c r="C136" s="47"/>
      <c r="R136" s="13"/>
      <c r="S136" s="13"/>
      <c r="T136" s="13"/>
      <c r="U136" s="13"/>
      <c r="V136" s="13"/>
      <c r="W136" s="13"/>
      <c r="X136" s="13"/>
      <c r="Y136" s="13"/>
      <c r="Z136" s="13"/>
      <c r="AA136" s="13"/>
      <c r="AB136" s="13"/>
      <c r="AC136" s="13"/>
    </row>
    <row r="137" spans="1:29" s="3" customFormat="1">
      <c r="A137" s="42"/>
      <c r="B137" s="44"/>
      <c r="C137" s="47"/>
      <c r="R137" s="13"/>
      <c r="S137" s="13"/>
      <c r="T137" s="13"/>
      <c r="U137" s="13"/>
      <c r="V137" s="13"/>
      <c r="W137" s="13"/>
      <c r="X137" s="13"/>
      <c r="Y137" s="13"/>
      <c r="Z137" s="13"/>
      <c r="AA137" s="13"/>
      <c r="AB137" s="13"/>
      <c r="AC137" s="13"/>
    </row>
    <row r="138" spans="1:29" s="3" customFormat="1">
      <c r="A138" s="42"/>
      <c r="B138" s="44"/>
      <c r="C138" s="47"/>
      <c r="R138" s="13"/>
      <c r="S138" s="13"/>
      <c r="T138" s="13"/>
      <c r="U138" s="13"/>
      <c r="V138" s="13"/>
      <c r="W138" s="13"/>
      <c r="X138" s="13"/>
      <c r="Y138" s="13"/>
      <c r="Z138" s="13"/>
      <c r="AA138" s="13"/>
      <c r="AB138" s="13"/>
      <c r="AC138" s="13"/>
    </row>
    <row r="139" spans="1:29" s="3" customFormat="1">
      <c r="A139" s="42"/>
      <c r="B139" s="44"/>
      <c r="C139" s="47"/>
      <c r="R139" s="13"/>
      <c r="S139" s="13"/>
      <c r="T139" s="13"/>
      <c r="U139" s="13"/>
      <c r="V139" s="13"/>
      <c r="W139" s="13"/>
      <c r="X139" s="13"/>
      <c r="Y139" s="13"/>
      <c r="Z139" s="13"/>
      <c r="AA139" s="13"/>
      <c r="AB139" s="13"/>
      <c r="AC139" s="13"/>
    </row>
    <row r="140" spans="1:29" s="3" customFormat="1">
      <c r="A140" s="42"/>
      <c r="B140" s="44"/>
      <c r="C140" s="47"/>
      <c r="R140" s="13"/>
      <c r="S140" s="13"/>
      <c r="T140" s="13"/>
      <c r="U140" s="13"/>
      <c r="V140" s="13"/>
      <c r="W140" s="13"/>
      <c r="X140" s="13"/>
      <c r="Y140" s="13"/>
      <c r="Z140" s="13"/>
      <c r="AA140" s="13"/>
      <c r="AB140" s="13"/>
      <c r="AC140" s="13"/>
    </row>
    <row r="141" spans="1:29" s="3" customFormat="1">
      <c r="A141" s="42"/>
      <c r="B141" s="44"/>
      <c r="C141" s="47"/>
      <c r="R141" s="13"/>
      <c r="S141" s="13"/>
      <c r="T141" s="13"/>
      <c r="U141" s="13"/>
      <c r="V141" s="13"/>
      <c r="W141" s="13"/>
      <c r="X141" s="13"/>
      <c r="Y141" s="13"/>
      <c r="Z141" s="13"/>
      <c r="AA141" s="13"/>
      <c r="AB141" s="13"/>
      <c r="AC141" s="13"/>
    </row>
    <row r="142" spans="1:29" s="3" customFormat="1">
      <c r="A142" s="42"/>
      <c r="B142" s="44"/>
      <c r="C142" s="47"/>
      <c r="R142" s="13"/>
      <c r="S142" s="13"/>
      <c r="T142" s="13"/>
      <c r="U142" s="13"/>
      <c r="V142" s="13"/>
      <c r="W142" s="13"/>
      <c r="X142" s="13"/>
      <c r="Y142" s="13"/>
      <c r="Z142" s="13"/>
      <c r="AA142" s="13"/>
      <c r="AB142" s="13"/>
      <c r="AC142" s="13"/>
    </row>
    <row r="143" spans="1:29" s="3" customFormat="1">
      <c r="A143" s="42"/>
      <c r="B143" s="44"/>
      <c r="C143" s="47"/>
      <c r="R143" s="13"/>
      <c r="S143" s="13"/>
      <c r="T143" s="13"/>
      <c r="U143" s="13"/>
      <c r="V143" s="13"/>
      <c r="W143" s="13"/>
      <c r="X143" s="13"/>
      <c r="Y143" s="13"/>
      <c r="Z143" s="13"/>
      <c r="AA143" s="13"/>
      <c r="AB143" s="13"/>
      <c r="AC143" s="13"/>
    </row>
    <row r="144" spans="1:29" s="3" customFormat="1">
      <c r="A144" s="42"/>
      <c r="B144" s="44"/>
      <c r="C144" s="47"/>
      <c r="R144" s="13"/>
      <c r="S144" s="13"/>
      <c r="T144" s="13"/>
      <c r="U144" s="13"/>
      <c r="V144" s="13"/>
      <c r="W144" s="13"/>
      <c r="X144" s="13"/>
      <c r="Y144" s="13"/>
      <c r="Z144" s="13"/>
      <c r="AA144" s="13"/>
      <c r="AB144" s="13"/>
      <c r="AC144" s="13"/>
    </row>
    <row r="145" spans="1:29" s="3" customFormat="1">
      <c r="A145" s="42"/>
      <c r="B145" s="44"/>
      <c r="C145" s="47"/>
      <c r="R145" s="13"/>
      <c r="S145" s="13"/>
      <c r="T145" s="13"/>
      <c r="U145" s="13"/>
      <c r="V145" s="13"/>
      <c r="W145" s="13"/>
      <c r="X145" s="13"/>
      <c r="Y145" s="13"/>
      <c r="Z145" s="13"/>
      <c r="AA145" s="13"/>
      <c r="AB145" s="13"/>
      <c r="AC145" s="13"/>
    </row>
    <row r="146" spans="1:29" s="3" customFormat="1">
      <c r="A146" s="42"/>
      <c r="B146" s="44"/>
      <c r="C146" s="47"/>
      <c r="R146" s="13"/>
      <c r="S146" s="13"/>
      <c r="T146" s="13"/>
      <c r="U146" s="13"/>
      <c r="V146" s="13"/>
      <c r="W146" s="13"/>
      <c r="X146" s="13"/>
      <c r="Y146" s="13"/>
      <c r="Z146" s="13"/>
      <c r="AA146" s="13"/>
      <c r="AB146" s="13"/>
      <c r="AC146" s="13"/>
    </row>
    <row r="147" spans="1:29" s="3" customFormat="1">
      <c r="A147" s="42"/>
      <c r="B147" s="44"/>
      <c r="C147" s="47"/>
      <c r="R147" s="13"/>
      <c r="S147" s="13"/>
      <c r="T147" s="13"/>
      <c r="U147" s="13"/>
      <c r="V147" s="13"/>
      <c r="W147" s="13"/>
      <c r="X147" s="13"/>
      <c r="Y147" s="13"/>
      <c r="Z147" s="13"/>
      <c r="AA147" s="13"/>
      <c r="AB147" s="13"/>
      <c r="AC147" s="13"/>
    </row>
    <row r="148" spans="1:29" s="3" customFormat="1">
      <c r="A148" s="42"/>
      <c r="B148" s="44"/>
      <c r="C148" s="47"/>
      <c r="R148" s="13"/>
      <c r="S148" s="13"/>
      <c r="T148" s="13"/>
      <c r="U148" s="13"/>
      <c r="V148" s="13"/>
      <c r="W148" s="13"/>
      <c r="X148" s="13"/>
      <c r="Y148" s="13"/>
      <c r="Z148" s="13"/>
      <c r="AA148" s="13"/>
      <c r="AB148" s="13"/>
      <c r="AC148" s="13"/>
    </row>
    <row r="149" spans="1:29" s="3" customFormat="1">
      <c r="A149" s="42"/>
      <c r="B149" s="44"/>
      <c r="C149" s="47"/>
      <c r="R149" s="13"/>
      <c r="S149" s="13"/>
      <c r="T149" s="13"/>
      <c r="U149" s="13"/>
      <c r="V149" s="13"/>
      <c r="W149" s="13"/>
      <c r="X149" s="13"/>
      <c r="Y149" s="13"/>
      <c r="Z149" s="13"/>
      <c r="AA149" s="13"/>
      <c r="AB149" s="13"/>
      <c r="AC149" s="13"/>
    </row>
    <row r="150" spans="1:29" s="3" customFormat="1">
      <c r="A150" s="42"/>
      <c r="B150" s="44"/>
      <c r="C150" s="47"/>
      <c r="R150" s="13"/>
      <c r="S150" s="13"/>
      <c r="T150" s="13"/>
      <c r="U150" s="13"/>
      <c r="V150" s="13"/>
      <c r="W150" s="13"/>
      <c r="X150" s="13"/>
      <c r="Y150" s="13"/>
      <c r="Z150" s="13"/>
      <c r="AA150" s="13"/>
      <c r="AB150" s="13"/>
      <c r="AC150" s="13"/>
    </row>
    <row r="151" spans="1:29" s="3" customFormat="1">
      <c r="A151" s="42"/>
      <c r="B151" s="44"/>
      <c r="C151" s="47"/>
      <c r="R151" s="13"/>
      <c r="S151" s="13"/>
      <c r="T151" s="13"/>
      <c r="U151" s="13"/>
      <c r="V151" s="13"/>
      <c r="W151" s="13"/>
      <c r="X151" s="13"/>
      <c r="Y151" s="13"/>
      <c r="Z151" s="13"/>
      <c r="AA151" s="13"/>
      <c r="AB151" s="13"/>
      <c r="AC151" s="13"/>
    </row>
    <row r="152" spans="1:29" s="3" customFormat="1">
      <c r="A152" s="42"/>
      <c r="B152" s="44"/>
      <c r="C152" s="47"/>
      <c r="R152" s="13"/>
      <c r="S152" s="13"/>
      <c r="T152" s="13"/>
      <c r="U152" s="13"/>
      <c r="V152" s="13"/>
      <c r="W152" s="13"/>
      <c r="X152" s="13"/>
      <c r="Y152" s="13"/>
      <c r="Z152" s="13"/>
      <c r="AA152" s="13"/>
      <c r="AB152" s="13"/>
      <c r="AC152" s="13"/>
    </row>
    <row r="153" spans="1:29" s="3" customFormat="1">
      <c r="A153" s="42"/>
      <c r="B153" s="44"/>
      <c r="C153" s="47"/>
      <c r="R153" s="13"/>
      <c r="S153" s="13"/>
      <c r="T153" s="13"/>
      <c r="U153" s="13"/>
      <c r="V153" s="13"/>
      <c r="W153" s="13"/>
      <c r="X153" s="13"/>
      <c r="Y153" s="13"/>
      <c r="Z153" s="13"/>
      <c r="AA153" s="13"/>
      <c r="AB153" s="13"/>
      <c r="AC153" s="13"/>
    </row>
    <row r="154" spans="1:29" s="3" customFormat="1">
      <c r="A154" s="42"/>
      <c r="B154" s="44"/>
      <c r="C154" s="47"/>
      <c r="R154" s="13"/>
      <c r="S154" s="13"/>
      <c r="T154" s="13"/>
      <c r="U154" s="13"/>
      <c r="V154" s="13"/>
      <c r="W154" s="13"/>
      <c r="X154" s="13"/>
      <c r="Y154" s="13"/>
      <c r="Z154" s="13"/>
      <c r="AA154" s="13"/>
      <c r="AB154" s="13"/>
      <c r="AC154" s="13"/>
    </row>
    <row r="155" spans="1:29" s="3" customFormat="1">
      <c r="A155" s="42"/>
      <c r="B155" s="44"/>
      <c r="C155" s="47"/>
      <c r="R155" s="13"/>
      <c r="S155" s="13"/>
      <c r="T155" s="13"/>
      <c r="U155" s="13"/>
      <c r="V155" s="13"/>
      <c r="W155" s="13"/>
      <c r="X155" s="13"/>
      <c r="Y155" s="13"/>
      <c r="Z155" s="13"/>
      <c r="AA155" s="13"/>
      <c r="AB155" s="13"/>
      <c r="AC155" s="13"/>
    </row>
    <row r="156" spans="1:29" s="3" customFormat="1">
      <c r="A156" s="42"/>
      <c r="B156" s="44"/>
      <c r="C156" s="47"/>
      <c r="R156" s="13"/>
      <c r="S156" s="13"/>
      <c r="T156" s="13"/>
      <c r="U156" s="13"/>
      <c r="V156" s="13"/>
      <c r="W156" s="13"/>
      <c r="X156" s="13"/>
      <c r="Y156" s="13"/>
      <c r="Z156" s="13"/>
      <c r="AA156" s="13"/>
      <c r="AB156" s="13"/>
      <c r="AC156" s="13"/>
    </row>
    <row r="157" spans="1:29" s="3" customFormat="1">
      <c r="A157" s="42"/>
      <c r="B157" s="44"/>
      <c r="C157" s="47"/>
      <c r="R157" s="13"/>
      <c r="S157" s="13"/>
      <c r="T157" s="13"/>
      <c r="U157" s="13"/>
      <c r="V157" s="13"/>
      <c r="W157" s="13"/>
      <c r="X157" s="13"/>
      <c r="Y157" s="13"/>
      <c r="Z157" s="13"/>
      <c r="AA157" s="13"/>
      <c r="AB157" s="13"/>
      <c r="AC157" s="13"/>
    </row>
    <row r="158" spans="1:29" s="3" customFormat="1">
      <c r="A158" s="42"/>
      <c r="B158" s="44"/>
      <c r="C158" s="47"/>
      <c r="R158" s="13"/>
      <c r="S158" s="13"/>
      <c r="T158" s="13"/>
      <c r="U158" s="13"/>
      <c r="V158" s="13"/>
      <c r="W158" s="13"/>
      <c r="X158" s="13"/>
      <c r="Y158" s="13"/>
      <c r="Z158" s="13"/>
      <c r="AA158" s="13"/>
      <c r="AB158" s="13"/>
      <c r="AC158" s="13"/>
    </row>
    <row r="159" spans="1:29" s="3" customFormat="1">
      <c r="A159" s="42"/>
      <c r="B159" s="44"/>
      <c r="C159" s="47"/>
      <c r="R159" s="13"/>
      <c r="S159" s="13"/>
      <c r="T159" s="13"/>
      <c r="U159" s="13"/>
      <c r="V159" s="13"/>
      <c r="W159" s="13"/>
      <c r="X159" s="13"/>
      <c r="Y159" s="13"/>
      <c r="Z159" s="13"/>
      <c r="AA159" s="13"/>
      <c r="AB159" s="13"/>
      <c r="AC159" s="13"/>
    </row>
    <row r="160" spans="1:29" s="3" customFormat="1">
      <c r="A160" s="42"/>
      <c r="B160" s="44"/>
      <c r="C160" s="47"/>
      <c r="R160" s="13"/>
      <c r="S160" s="13"/>
      <c r="T160" s="13"/>
      <c r="U160" s="13"/>
      <c r="V160" s="13"/>
      <c r="W160" s="13"/>
      <c r="X160" s="13"/>
      <c r="Y160" s="13"/>
      <c r="Z160" s="13"/>
      <c r="AA160" s="13"/>
      <c r="AB160" s="13"/>
      <c r="AC160" s="13"/>
    </row>
    <row r="161" spans="1:29" s="3" customFormat="1">
      <c r="A161" s="42"/>
      <c r="B161" s="44"/>
      <c r="C161" s="47"/>
      <c r="R161" s="13"/>
      <c r="S161" s="13"/>
      <c r="T161" s="13"/>
      <c r="U161" s="13"/>
      <c r="V161" s="13"/>
      <c r="W161" s="13"/>
      <c r="X161" s="13"/>
      <c r="Y161" s="13"/>
      <c r="Z161" s="13"/>
      <c r="AA161" s="13"/>
      <c r="AB161" s="13"/>
      <c r="AC161" s="13"/>
    </row>
    <row r="162" spans="1:29" s="3" customFormat="1">
      <c r="A162" s="42"/>
      <c r="B162" s="44"/>
      <c r="C162" s="47"/>
      <c r="R162" s="13"/>
      <c r="S162" s="13"/>
      <c r="T162" s="13"/>
      <c r="U162" s="13"/>
      <c r="V162" s="13"/>
      <c r="W162" s="13"/>
      <c r="X162" s="13"/>
      <c r="Y162" s="13"/>
      <c r="Z162" s="13"/>
      <c r="AA162" s="13"/>
      <c r="AB162" s="13"/>
      <c r="AC162" s="13"/>
    </row>
    <row r="163" spans="1:29" s="3" customFormat="1">
      <c r="A163" s="42"/>
      <c r="B163" s="44"/>
      <c r="C163" s="47"/>
      <c r="R163" s="13"/>
      <c r="S163" s="13"/>
      <c r="T163" s="13"/>
      <c r="U163" s="13"/>
      <c r="V163" s="13"/>
      <c r="W163" s="13"/>
      <c r="X163" s="13"/>
      <c r="Y163" s="13"/>
      <c r="Z163" s="13"/>
      <c r="AA163" s="13"/>
      <c r="AB163" s="13"/>
      <c r="AC163" s="13"/>
    </row>
    <row r="164" spans="1:29" s="3" customFormat="1">
      <c r="A164" s="42"/>
      <c r="B164" s="44"/>
      <c r="C164" s="47"/>
      <c r="R164" s="13"/>
      <c r="S164" s="13"/>
      <c r="T164" s="13"/>
      <c r="U164" s="13"/>
      <c r="V164" s="13"/>
      <c r="W164" s="13"/>
      <c r="X164" s="13"/>
      <c r="Y164" s="13"/>
      <c r="Z164" s="13"/>
      <c r="AA164" s="13"/>
      <c r="AB164" s="13"/>
      <c r="AC164" s="13"/>
    </row>
    <row r="165" spans="1:29" s="3" customFormat="1">
      <c r="A165" s="42"/>
      <c r="B165" s="44"/>
      <c r="C165" s="47"/>
      <c r="R165" s="13"/>
      <c r="S165" s="13"/>
      <c r="T165" s="13"/>
      <c r="U165" s="13"/>
      <c r="V165" s="13"/>
      <c r="W165" s="13"/>
      <c r="X165" s="13"/>
      <c r="Y165" s="13"/>
      <c r="Z165" s="13"/>
      <c r="AA165" s="13"/>
      <c r="AB165" s="13"/>
      <c r="AC165" s="13"/>
    </row>
    <row r="166" spans="1:29" s="3" customFormat="1">
      <c r="A166" s="42"/>
      <c r="B166" s="44"/>
      <c r="C166" s="47"/>
      <c r="R166" s="13"/>
      <c r="S166" s="13"/>
      <c r="T166" s="13"/>
      <c r="U166" s="13"/>
      <c r="V166" s="13"/>
      <c r="W166" s="13"/>
      <c r="X166" s="13"/>
      <c r="Y166" s="13"/>
      <c r="Z166" s="13"/>
      <c r="AA166" s="13"/>
      <c r="AB166" s="13"/>
      <c r="AC166" s="13"/>
    </row>
    <row r="167" spans="1:29" s="3" customFormat="1">
      <c r="A167" s="42"/>
      <c r="B167" s="44"/>
      <c r="C167" s="47"/>
      <c r="R167" s="13"/>
      <c r="S167" s="13"/>
      <c r="T167" s="13"/>
      <c r="U167" s="13"/>
      <c r="V167" s="13"/>
      <c r="W167" s="13"/>
      <c r="X167" s="13"/>
      <c r="Y167" s="13"/>
      <c r="Z167" s="13"/>
      <c r="AA167" s="13"/>
      <c r="AB167" s="13"/>
      <c r="AC167" s="13"/>
    </row>
    <row r="168" spans="1:29" s="3" customFormat="1">
      <c r="A168" s="42"/>
      <c r="B168" s="44"/>
      <c r="C168" s="47"/>
      <c r="R168" s="13"/>
      <c r="S168" s="13"/>
      <c r="T168" s="13"/>
      <c r="U168" s="13"/>
      <c r="V168" s="13"/>
      <c r="W168" s="13"/>
      <c r="X168" s="13"/>
      <c r="Y168" s="13"/>
      <c r="Z168" s="13"/>
      <c r="AA168" s="13"/>
      <c r="AB168" s="13"/>
      <c r="AC168" s="13"/>
    </row>
    <row r="169" spans="1:29" s="3" customFormat="1">
      <c r="A169" s="42"/>
      <c r="B169" s="44"/>
      <c r="C169" s="47"/>
      <c r="R169" s="13"/>
      <c r="S169" s="13"/>
      <c r="T169" s="13"/>
      <c r="U169" s="13"/>
      <c r="V169" s="13"/>
      <c r="W169" s="13"/>
      <c r="X169" s="13"/>
      <c r="Y169" s="13"/>
      <c r="Z169" s="13"/>
      <c r="AA169" s="13"/>
      <c r="AB169" s="13"/>
      <c r="AC169" s="13"/>
    </row>
    <row r="170" spans="1:29" s="3" customFormat="1">
      <c r="A170" s="42"/>
      <c r="B170" s="44"/>
      <c r="C170" s="47"/>
      <c r="R170" s="13"/>
      <c r="S170" s="13"/>
      <c r="T170" s="13"/>
      <c r="U170" s="13"/>
      <c r="V170" s="13"/>
      <c r="W170" s="13"/>
      <c r="X170" s="13"/>
      <c r="Y170" s="13"/>
      <c r="Z170" s="13"/>
      <c r="AA170" s="13"/>
      <c r="AB170" s="13"/>
      <c r="AC170" s="13"/>
    </row>
    <row r="171" spans="1:29" s="3" customFormat="1">
      <c r="A171" s="42"/>
      <c r="B171" s="44"/>
      <c r="C171" s="47"/>
      <c r="R171" s="13"/>
      <c r="S171" s="13"/>
      <c r="T171" s="13"/>
      <c r="U171" s="13"/>
      <c r="V171" s="13"/>
      <c r="W171" s="13"/>
      <c r="X171" s="13"/>
      <c r="Y171" s="13"/>
      <c r="Z171" s="13"/>
      <c r="AA171" s="13"/>
      <c r="AB171" s="13"/>
      <c r="AC171" s="13"/>
    </row>
    <row r="172" spans="1:29" s="3" customFormat="1">
      <c r="A172" s="42"/>
      <c r="B172" s="44"/>
      <c r="C172" s="47"/>
      <c r="R172" s="13"/>
      <c r="S172" s="13"/>
      <c r="T172" s="13"/>
      <c r="U172" s="13"/>
      <c r="V172" s="13"/>
      <c r="W172" s="13"/>
      <c r="X172" s="13"/>
      <c r="Y172" s="13"/>
      <c r="Z172" s="13"/>
      <c r="AA172" s="13"/>
      <c r="AB172" s="13"/>
      <c r="AC172" s="13"/>
    </row>
    <row r="173" spans="1:29" s="3" customFormat="1">
      <c r="A173" s="42"/>
      <c r="B173" s="44"/>
      <c r="C173" s="47"/>
      <c r="R173" s="13"/>
      <c r="S173" s="13"/>
      <c r="T173" s="13"/>
      <c r="U173" s="13"/>
      <c r="V173" s="13"/>
      <c r="W173" s="13"/>
      <c r="X173" s="13"/>
      <c r="Y173" s="13"/>
      <c r="Z173" s="13"/>
      <c r="AA173" s="13"/>
      <c r="AB173" s="13"/>
      <c r="AC173" s="13"/>
    </row>
    <row r="174" spans="1:29" s="3" customFormat="1">
      <c r="A174" s="42"/>
      <c r="B174" s="44"/>
      <c r="C174" s="47"/>
      <c r="R174" s="13"/>
      <c r="S174" s="13"/>
      <c r="T174" s="13"/>
      <c r="U174" s="13"/>
      <c r="V174" s="13"/>
      <c r="W174" s="13"/>
      <c r="X174" s="13"/>
      <c r="Y174" s="13"/>
      <c r="Z174" s="13"/>
      <c r="AA174" s="13"/>
      <c r="AB174" s="13"/>
      <c r="AC174" s="13"/>
    </row>
    <row r="175" spans="1:29" s="3" customFormat="1">
      <c r="A175" s="42"/>
      <c r="B175" s="44"/>
      <c r="C175" s="47"/>
      <c r="R175" s="13"/>
      <c r="S175" s="13"/>
      <c r="T175" s="13"/>
      <c r="U175" s="13"/>
      <c r="V175" s="13"/>
      <c r="W175" s="13"/>
      <c r="X175" s="13"/>
      <c r="Y175" s="13"/>
      <c r="Z175" s="13"/>
      <c r="AA175" s="13"/>
      <c r="AB175" s="13"/>
      <c r="AC175" s="13"/>
    </row>
    <row r="176" spans="1:29" s="3" customFormat="1">
      <c r="A176" s="42"/>
      <c r="B176" s="44"/>
      <c r="C176" s="47"/>
      <c r="R176" s="13"/>
      <c r="S176" s="13"/>
      <c r="T176" s="13"/>
      <c r="U176" s="13"/>
      <c r="V176" s="13"/>
      <c r="W176" s="13"/>
      <c r="X176" s="13"/>
      <c r="Y176" s="13"/>
      <c r="Z176" s="13"/>
      <c r="AA176" s="13"/>
      <c r="AB176" s="13"/>
      <c r="AC176" s="13"/>
    </row>
    <row r="177" spans="1:29" s="3" customFormat="1">
      <c r="A177" s="42"/>
      <c r="B177" s="44"/>
      <c r="C177" s="47"/>
      <c r="R177" s="13"/>
      <c r="S177" s="13"/>
      <c r="T177" s="13"/>
      <c r="U177" s="13"/>
      <c r="V177" s="13"/>
      <c r="W177" s="13"/>
      <c r="X177" s="13"/>
      <c r="Y177" s="13"/>
      <c r="Z177" s="13"/>
      <c r="AA177" s="13"/>
      <c r="AB177" s="13"/>
      <c r="AC177" s="13"/>
    </row>
    <row r="178" spans="1:29" s="3" customFormat="1">
      <c r="A178" s="42"/>
      <c r="B178" s="44"/>
      <c r="C178" s="47"/>
      <c r="R178" s="13"/>
      <c r="S178" s="13"/>
      <c r="T178" s="13"/>
      <c r="U178" s="13"/>
      <c r="V178" s="13"/>
      <c r="W178" s="13"/>
      <c r="X178" s="13"/>
      <c r="Y178" s="13"/>
      <c r="Z178" s="13"/>
      <c r="AA178" s="13"/>
      <c r="AB178" s="13"/>
      <c r="AC178" s="13"/>
    </row>
    <row r="179" spans="1:29" s="3" customFormat="1">
      <c r="A179" s="42"/>
      <c r="B179" s="44"/>
      <c r="C179" s="47"/>
      <c r="R179" s="13"/>
      <c r="S179" s="13"/>
      <c r="T179" s="13"/>
      <c r="U179" s="13"/>
      <c r="V179" s="13"/>
      <c r="W179" s="13"/>
      <c r="X179" s="13"/>
      <c r="Y179" s="13"/>
      <c r="Z179" s="13"/>
      <c r="AA179" s="13"/>
      <c r="AB179" s="13"/>
      <c r="AC179" s="13"/>
    </row>
    <row r="180" spans="1:29" s="3" customFormat="1">
      <c r="A180" s="42"/>
      <c r="B180" s="44"/>
      <c r="C180" s="47"/>
      <c r="R180" s="13"/>
      <c r="S180" s="13"/>
      <c r="T180" s="13"/>
      <c r="U180" s="13"/>
      <c r="V180" s="13"/>
      <c r="W180" s="13"/>
      <c r="X180" s="13"/>
      <c r="Y180" s="13"/>
      <c r="Z180" s="13"/>
      <c r="AA180" s="13"/>
      <c r="AB180" s="13"/>
      <c r="AC180" s="13"/>
    </row>
    <row r="181" spans="1:29" s="3" customFormat="1">
      <c r="A181" s="42"/>
      <c r="B181" s="44"/>
      <c r="C181" s="47"/>
      <c r="R181" s="13"/>
      <c r="S181" s="13"/>
      <c r="T181" s="13"/>
      <c r="U181" s="13"/>
      <c r="V181" s="13"/>
      <c r="W181" s="13"/>
      <c r="X181" s="13"/>
      <c r="Y181" s="13"/>
      <c r="Z181" s="13"/>
      <c r="AA181" s="13"/>
      <c r="AB181" s="13"/>
      <c r="AC181" s="13"/>
    </row>
    <row r="182" spans="1:29" s="3" customFormat="1">
      <c r="A182" s="42"/>
      <c r="B182" s="44"/>
      <c r="C182" s="47"/>
      <c r="R182" s="13"/>
      <c r="S182" s="13"/>
      <c r="T182" s="13"/>
      <c r="U182" s="13"/>
      <c r="V182" s="13"/>
      <c r="W182" s="13"/>
      <c r="X182" s="13"/>
      <c r="Y182" s="13"/>
      <c r="Z182" s="13"/>
      <c r="AA182" s="13"/>
      <c r="AB182" s="13"/>
      <c r="AC182" s="13"/>
    </row>
    <row r="183" spans="1:29" s="3" customFormat="1">
      <c r="A183" s="42"/>
      <c r="B183" s="44"/>
      <c r="C183" s="47"/>
      <c r="R183" s="13"/>
      <c r="S183" s="13"/>
      <c r="T183" s="13"/>
      <c r="U183" s="13"/>
      <c r="V183" s="13"/>
      <c r="W183" s="13"/>
      <c r="X183" s="13"/>
      <c r="Y183" s="13"/>
      <c r="Z183" s="13"/>
      <c r="AA183" s="13"/>
      <c r="AB183" s="13"/>
      <c r="AC183" s="13"/>
    </row>
    <row r="184" spans="1:29" s="3" customFormat="1">
      <c r="A184" s="42"/>
      <c r="B184" s="44"/>
      <c r="C184" s="47"/>
      <c r="R184" s="13"/>
      <c r="S184" s="13"/>
      <c r="T184" s="13"/>
      <c r="U184" s="13"/>
      <c r="V184" s="13"/>
      <c r="W184" s="13"/>
      <c r="X184" s="13"/>
      <c r="Y184" s="13"/>
      <c r="Z184" s="13"/>
      <c r="AA184" s="13"/>
      <c r="AB184" s="13"/>
      <c r="AC184" s="13"/>
    </row>
    <row r="185" spans="1:29" s="3" customFormat="1">
      <c r="A185" s="42"/>
      <c r="B185" s="44"/>
      <c r="C185" s="47"/>
      <c r="R185" s="13"/>
      <c r="S185" s="13"/>
      <c r="T185" s="13"/>
      <c r="U185" s="13"/>
      <c r="V185" s="13"/>
      <c r="W185" s="13"/>
      <c r="X185" s="13"/>
      <c r="Y185" s="13"/>
      <c r="Z185" s="13"/>
      <c r="AA185" s="13"/>
      <c r="AB185" s="13"/>
      <c r="AC185" s="13"/>
    </row>
    <row r="186" spans="1:29" s="3" customFormat="1">
      <c r="A186" s="42"/>
      <c r="B186" s="44"/>
      <c r="C186" s="47"/>
      <c r="R186" s="13"/>
      <c r="S186" s="13"/>
      <c r="T186" s="13"/>
      <c r="U186" s="13"/>
      <c r="V186" s="13"/>
      <c r="W186" s="13"/>
      <c r="X186" s="13"/>
      <c r="Y186" s="13"/>
      <c r="Z186" s="13"/>
      <c r="AA186" s="13"/>
      <c r="AB186" s="13"/>
      <c r="AC186" s="13"/>
    </row>
    <row r="187" spans="1:29" s="3" customFormat="1">
      <c r="A187" s="42"/>
      <c r="B187" s="44"/>
      <c r="C187" s="47"/>
      <c r="R187" s="13"/>
      <c r="S187" s="13"/>
      <c r="T187" s="13"/>
      <c r="U187" s="13"/>
      <c r="V187" s="13"/>
      <c r="W187" s="13"/>
      <c r="X187" s="13"/>
      <c r="Y187" s="13"/>
      <c r="Z187" s="13"/>
      <c r="AA187" s="13"/>
      <c r="AB187" s="13"/>
      <c r="AC187" s="13"/>
    </row>
    <row r="188" spans="1:29" s="3" customFormat="1">
      <c r="A188" s="42"/>
      <c r="B188" s="44"/>
      <c r="C188" s="47"/>
      <c r="R188" s="13"/>
      <c r="S188" s="13"/>
      <c r="T188" s="13"/>
      <c r="U188" s="13"/>
      <c r="V188" s="13"/>
      <c r="W188" s="13"/>
      <c r="X188" s="13"/>
      <c r="Y188" s="13"/>
      <c r="Z188" s="13"/>
      <c r="AA188" s="13"/>
      <c r="AB188" s="13"/>
      <c r="AC188" s="13"/>
    </row>
    <row r="189" spans="1:29" s="3" customFormat="1">
      <c r="A189" s="42"/>
      <c r="B189" s="44"/>
      <c r="C189" s="47"/>
      <c r="R189" s="13"/>
      <c r="S189" s="13"/>
      <c r="T189" s="13"/>
      <c r="U189" s="13"/>
      <c r="V189" s="13"/>
      <c r="W189" s="13"/>
      <c r="X189" s="13"/>
      <c r="Y189" s="13"/>
      <c r="Z189" s="13"/>
      <c r="AA189" s="13"/>
      <c r="AB189" s="13"/>
      <c r="AC189" s="13"/>
    </row>
    <row r="190" spans="1:29" s="3" customFormat="1">
      <c r="A190" s="42"/>
      <c r="B190" s="44"/>
      <c r="C190" s="47"/>
      <c r="R190" s="13"/>
      <c r="S190" s="13"/>
      <c r="T190" s="13"/>
      <c r="U190" s="13"/>
      <c r="V190" s="13"/>
      <c r="W190" s="13"/>
      <c r="X190" s="13"/>
      <c r="Y190" s="13"/>
      <c r="Z190" s="13"/>
      <c r="AA190" s="13"/>
      <c r="AB190" s="13"/>
      <c r="AC190" s="13"/>
    </row>
    <row r="191" spans="1:29" s="3" customFormat="1">
      <c r="A191" s="42"/>
      <c r="B191" s="44"/>
      <c r="C191" s="47"/>
      <c r="R191" s="13"/>
      <c r="S191" s="13"/>
      <c r="T191" s="13"/>
      <c r="U191" s="13"/>
      <c r="V191" s="13"/>
      <c r="W191" s="13"/>
      <c r="X191" s="13"/>
      <c r="Y191" s="13"/>
      <c r="Z191" s="13"/>
      <c r="AA191" s="13"/>
      <c r="AB191" s="13"/>
      <c r="AC191" s="13"/>
    </row>
    <row r="192" spans="1:29" s="3" customFormat="1">
      <c r="A192" s="42"/>
      <c r="B192" s="44"/>
      <c r="C192" s="47"/>
      <c r="R192" s="13"/>
      <c r="S192" s="13"/>
      <c r="T192" s="13"/>
      <c r="U192" s="13"/>
      <c r="V192" s="13"/>
      <c r="W192" s="13"/>
      <c r="X192" s="13"/>
      <c r="Y192" s="13"/>
      <c r="Z192" s="13"/>
      <c r="AA192" s="13"/>
      <c r="AB192" s="13"/>
      <c r="AC192" s="13"/>
    </row>
    <row r="193" spans="1:29" s="3" customFormat="1">
      <c r="A193" s="42"/>
      <c r="B193" s="44"/>
      <c r="C193" s="47"/>
      <c r="R193" s="13"/>
      <c r="S193" s="13"/>
      <c r="T193" s="13"/>
      <c r="U193" s="13"/>
      <c r="V193" s="13"/>
      <c r="W193" s="13"/>
      <c r="X193" s="13"/>
      <c r="Y193" s="13"/>
      <c r="Z193" s="13"/>
      <c r="AA193" s="13"/>
      <c r="AB193" s="13"/>
      <c r="AC193" s="13"/>
    </row>
    <row r="194" spans="1:29" s="3" customFormat="1">
      <c r="A194" s="42"/>
      <c r="B194" s="44"/>
      <c r="C194" s="47"/>
      <c r="R194" s="13"/>
      <c r="S194" s="13"/>
      <c r="T194" s="13"/>
      <c r="U194" s="13"/>
      <c r="V194" s="13"/>
      <c r="W194" s="13"/>
      <c r="X194" s="13"/>
      <c r="Y194" s="13"/>
      <c r="Z194" s="13"/>
      <c r="AA194" s="13"/>
      <c r="AB194" s="13"/>
      <c r="AC194" s="13"/>
    </row>
    <row r="195" spans="1:29" s="3" customFormat="1">
      <c r="A195" s="42"/>
      <c r="B195" s="44"/>
      <c r="C195" s="47"/>
      <c r="R195" s="13"/>
      <c r="S195" s="13"/>
      <c r="T195" s="13"/>
      <c r="U195" s="13"/>
      <c r="V195" s="13"/>
      <c r="W195" s="13"/>
      <c r="X195" s="13"/>
      <c r="Y195" s="13"/>
      <c r="Z195" s="13"/>
      <c r="AA195" s="13"/>
      <c r="AB195" s="13"/>
      <c r="AC195" s="13"/>
    </row>
    <row r="196" spans="1:29" s="3" customFormat="1">
      <c r="A196" s="42"/>
      <c r="B196" s="44"/>
      <c r="C196" s="47"/>
      <c r="R196" s="13"/>
      <c r="S196" s="13"/>
      <c r="T196" s="13"/>
      <c r="U196" s="13"/>
      <c r="V196" s="13"/>
      <c r="W196" s="13"/>
      <c r="X196" s="13"/>
      <c r="Y196" s="13"/>
      <c r="Z196" s="13"/>
      <c r="AA196" s="13"/>
      <c r="AB196" s="13"/>
      <c r="AC196" s="13"/>
    </row>
    <row r="197" spans="1:29" s="3" customFormat="1">
      <c r="A197" s="42"/>
      <c r="B197" s="44"/>
      <c r="C197" s="47"/>
      <c r="R197" s="13"/>
      <c r="S197" s="13"/>
      <c r="T197" s="13"/>
      <c r="U197" s="13"/>
      <c r="V197" s="13"/>
      <c r="W197" s="13"/>
      <c r="X197" s="13"/>
      <c r="Y197" s="13"/>
      <c r="Z197" s="13"/>
      <c r="AA197" s="13"/>
      <c r="AB197" s="13"/>
      <c r="AC197" s="13"/>
    </row>
    <row r="198" spans="1:29" s="3" customFormat="1">
      <c r="A198" s="42"/>
      <c r="B198" s="44"/>
      <c r="C198" s="47"/>
      <c r="R198" s="13"/>
      <c r="S198" s="13"/>
      <c r="T198" s="13"/>
      <c r="U198" s="13"/>
      <c r="V198" s="13"/>
      <c r="W198" s="13"/>
      <c r="X198" s="13"/>
      <c r="Y198" s="13"/>
      <c r="Z198" s="13"/>
      <c r="AA198" s="13"/>
      <c r="AB198" s="13"/>
      <c r="AC198" s="13"/>
    </row>
    <row r="199" spans="1:29" s="3" customFormat="1">
      <c r="A199" s="42"/>
      <c r="B199" s="44"/>
      <c r="C199" s="47"/>
      <c r="R199" s="13"/>
      <c r="S199" s="13"/>
      <c r="T199" s="13"/>
      <c r="U199" s="13"/>
      <c r="V199" s="13"/>
      <c r="W199" s="13"/>
      <c r="X199" s="13"/>
      <c r="Y199" s="13"/>
      <c r="Z199" s="13"/>
      <c r="AA199" s="13"/>
      <c r="AB199" s="13"/>
      <c r="AC199" s="13"/>
    </row>
    <row r="200" spans="1:29" s="3" customFormat="1">
      <c r="A200" s="42"/>
      <c r="B200" s="44"/>
      <c r="C200" s="47"/>
      <c r="R200" s="13"/>
      <c r="S200" s="13"/>
      <c r="T200" s="13"/>
      <c r="U200" s="13"/>
      <c r="V200" s="13"/>
      <c r="W200" s="13"/>
      <c r="X200" s="13"/>
      <c r="Y200" s="13"/>
      <c r="Z200" s="13"/>
      <c r="AA200" s="13"/>
      <c r="AB200" s="13"/>
      <c r="AC200" s="13"/>
    </row>
    <row r="201" spans="1:29" s="3" customFormat="1">
      <c r="A201" s="42"/>
      <c r="B201" s="44"/>
      <c r="C201" s="47"/>
      <c r="R201" s="13"/>
      <c r="S201" s="13"/>
      <c r="T201" s="13"/>
      <c r="U201" s="13"/>
      <c r="V201" s="13"/>
      <c r="W201" s="13"/>
      <c r="X201" s="13"/>
      <c r="Y201" s="13"/>
      <c r="Z201" s="13"/>
      <c r="AA201" s="13"/>
      <c r="AB201" s="13"/>
      <c r="AC201" s="13"/>
    </row>
    <row r="202" spans="1:29" s="3" customFormat="1">
      <c r="A202" s="42"/>
      <c r="B202" s="44"/>
      <c r="C202" s="47"/>
      <c r="R202" s="13"/>
      <c r="S202" s="13"/>
      <c r="T202" s="13"/>
      <c r="U202" s="13"/>
      <c r="V202" s="13"/>
      <c r="W202" s="13"/>
      <c r="X202" s="13"/>
      <c r="Y202" s="13"/>
      <c r="Z202" s="13"/>
      <c r="AA202" s="13"/>
      <c r="AB202" s="13"/>
      <c r="AC202" s="13"/>
    </row>
    <row r="203" spans="1:29" s="3" customFormat="1">
      <c r="A203" s="42"/>
      <c r="B203" s="44"/>
      <c r="C203" s="47"/>
      <c r="R203" s="13"/>
      <c r="S203" s="13"/>
      <c r="T203" s="13"/>
      <c r="U203" s="13"/>
      <c r="V203" s="13"/>
      <c r="W203" s="13"/>
      <c r="X203" s="13"/>
      <c r="Y203" s="13"/>
      <c r="Z203" s="13"/>
      <c r="AA203" s="13"/>
      <c r="AB203" s="13"/>
      <c r="AC203" s="13"/>
    </row>
    <row r="204" spans="1:29" s="3" customFormat="1">
      <c r="A204" s="42"/>
      <c r="B204" s="44"/>
      <c r="C204" s="47"/>
      <c r="R204" s="13"/>
      <c r="S204" s="13"/>
      <c r="T204" s="13"/>
      <c r="U204" s="13"/>
      <c r="V204" s="13"/>
      <c r="W204" s="13"/>
      <c r="X204" s="13"/>
      <c r="Y204" s="13"/>
      <c r="Z204" s="13"/>
      <c r="AA204" s="13"/>
      <c r="AB204" s="13"/>
      <c r="AC204" s="13"/>
    </row>
    <row r="205" spans="1:29" s="3" customFormat="1">
      <c r="A205" s="42"/>
      <c r="B205" s="44"/>
      <c r="C205" s="47"/>
      <c r="R205" s="13"/>
      <c r="S205" s="13"/>
      <c r="T205" s="13"/>
      <c r="U205" s="13"/>
      <c r="V205" s="13"/>
      <c r="W205" s="13"/>
      <c r="X205" s="13"/>
      <c r="Y205" s="13"/>
      <c r="Z205" s="13"/>
      <c r="AA205" s="13"/>
      <c r="AB205" s="13"/>
      <c r="AC205" s="13"/>
    </row>
    <row r="206" spans="1:29" s="3" customFormat="1">
      <c r="A206" s="42"/>
      <c r="B206" s="44"/>
      <c r="C206" s="47"/>
      <c r="R206" s="13"/>
      <c r="S206" s="13"/>
      <c r="T206" s="13"/>
      <c r="U206" s="13"/>
      <c r="V206" s="13"/>
      <c r="W206" s="13"/>
      <c r="X206" s="13"/>
      <c r="Y206" s="13"/>
      <c r="Z206" s="13"/>
      <c r="AA206" s="13"/>
      <c r="AB206" s="13"/>
      <c r="AC206" s="13"/>
    </row>
    <row r="207" spans="1:29" s="3" customFormat="1">
      <c r="A207" s="42"/>
      <c r="B207" s="44"/>
      <c r="C207" s="47"/>
      <c r="R207" s="13"/>
      <c r="S207" s="13"/>
      <c r="T207" s="13"/>
      <c r="U207" s="13"/>
      <c r="V207" s="13"/>
      <c r="W207" s="13"/>
      <c r="X207" s="13"/>
      <c r="Y207" s="13"/>
      <c r="Z207" s="13"/>
      <c r="AA207" s="13"/>
      <c r="AB207" s="13"/>
      <c r="AC207" s="13"/>
    </row>
    <row r="208" spans="1:29" s="3" customFormat="1">
      <c r="A208" s="42"/>
      <c r="B208" s="44"/>
      <c r="C208" s="47"/>
      <c r="R208" s="13"/>
      <c r="S208" s="13"/>
      <c r="T208" s="13"/>
      <c r="U208" s="13"/>
      <c r="V208" s="13"/>
      <c r="W208" s="13"/>
      <c r="X208" s="13"/>
      <c r="Y208" s="13"/>
      <c r="Z208" s="13"/>
      <c r="AA208" s="13"/>
      <c r="AB208" s="13"/>
      <c r="AC208" s="13"/>
    </row>
    <row r="209" spans="1:29" s="3" customFormat="1">
      <c r="A209" s="42"/>
      <c r="B209" s="44"/>
      <c r="C209" s="47"/>
      <c r="R209" s="13"/>
      <c r="S209" s="13"/>
      <c r="T209" s="13"/>
      <c r="U209" s="13"/>
      <c r="V209" s="13"/>
      <c r="W209" s="13"/>
      <c r="X209" s="13"/>
      <c r="Y209" s="13"/>
      <c r="Z209" s="13"/>
      <c r="AA209" s="13"/>
      <c r="AB209" s="13"/>
      <c r="AC209" s="13"/>
    </row>
    <row r="210" spans="1:29" s="3" customFormat="1">
      <c r="A210" s="42"/>
      <c r="B210" s="44"/>
      <c r="C210" s="47"/>
      <c r="R210" s="13"/>
      <c r="S210" s="13"/>
      <c r="T210" s="13"/>
      <c r="U210" s="13"/>
      <c r="V210" s="13"/>
      <c r="W210" s="13"/>
      <c r="X210" s="13"/>
      <c r="Y210" s="13"/>
      <c r="Z210" s="13"/>
      <c r="AA210" s="13"/>
      <c r="AB210" s="13"/>
      <c r="AC210" s="13"/>
    </row>
    <row r="211" spans="1:29" s="3" customFormat="1">
      <c r="A211" s="42"/>
      <c r="B211" s="44"/>
      <c r="C211" s="47"/>
      <c r="R211" s="13"/>
      <c r="S211" s="13"/>
      <c r="T211" s="13"/>
      <c r="U211" s="13"/>
      <c r="V211" s="13"/>
      <c r="W211" s="13"/>
      <c r="X211" s="13"/>
      <c r="Y211" s="13"/>
      <c r="Z211" s="13"/>
      <c r="AA211" s="13"/>
      <c r="AB211" s="13"/>
      <c r="AC211" s="13"/>
    </row>
    <row r="212" spans="1:29" s="3" customFormat="1">
      <c r="A212" s="42"/>
      <c r="B212" s="44"/>
      <c r="C212" s="47"/>
      <c r="R212" s="13"/>
      <c r="S212" s="13"/>
      <c r="T212" s="13"/>
      <c r="U212" s="13"/>
      <c r="V212" s="13"/>
      <c r="W212" s="13"/>
      <c r="X212" s="13"/>
      <c r="Y212" s="13"/>
      <c r="Z212" s="13"/>
      <c r="AA212" s="13"/>
      <c r="AB212" s="13"/>
      <c r="AC212" s="13"/>
    </row>
    <row r="213" spans="1:29" s="3" customFormat="1">
      <c r="A213" s="42"/>
      <c r="B213" s="44"/>
      <c r="C213" s="47"/>
      <c r="R213" s="13"/>
      <c r="S213" s="13"/>
      <c r="T213" s="13"/>
      <c r="U213" s="13"/>
      <c r="V213" s="13"/>
      <c r="W213" s="13"/>
      <c r="X213" s="13"/>
      <c r="Y213" s="13"/>
      <c r="Z213" s="13"/>
      <c r="AA213" s="13"/>
      <c r="AB213" s="13"/>
      <c r="AC213" s="13"/>
    </row>
    <row r="214" spans="1:29" s="3" customFormat="1">
      <c r="A214" s="42"/>
      <c r="B214" s="44"/>
      <c r="C214" s="47"/>
      <c r="R214" s="13"/>
      <c r="S214" s="13"/>
      <c r="T214" s="13"/>
      <c r="U214" s="13"/>
      <c r="V214" s="13"/>
      <c r="W214" s="13"/>
      <c r="X214" s="13"/>
      <c r="Y214" s="13"/>
      <c r="Z214" s="13"/>
      <c r="AA214" s="13"/>
      <c r="AB214" s="13"/>
      <c r="AC214" s="13"/>
    </row>
    <row r="215" spans="1:29" s="3" customFormat="1">
      <c r="A215" s="42"/>
      <c r="B215" s="44"/>
      <c r="C215" s="47"/>
      <c r="R215" s="13"/>
      <c r="S215" s="13"/>
      <c r="T215" s="13"/>
      <c r="U215" s="13"/>
      <c r="V215" s="13"/>
      <c r="W215" s="13"/>
      <c r="X215" s="13"/>
      <c r="Y215" s="13"/>
      <c r="Z215" s="13"/>
      <c r="AA215" s="13"/>
      <c r="AB215" s="13"/>
      <c r="AC215" s="13"/>
    </row>
    <row r="216" spans="1:29" s="3" customFormat="1">
      <c r="A216" s="42"/>
      <c r="B216" s="44"/>
      <c r="C216" s="47"/>
      <c r="R216" s="13"/>
      <c r="S216" s="13"/>
      <c r="T216" s="13"/>
      <c r="U216" s="13"/>
      <c r="V216" s="13"/>
      <c r="W216" s="13"/>
      <c r="X216" s="13"/>
      <c r="Y216" s="13"/>
      <c r="Z216" s="13"/>
      <c r="AA216" s="13"/>
      <c r="AB216" s="13"/>
      <c r="AC216" s="13"/>
    </row>
    <row r="217" spans="1:29" s="3" customFormat="1">
      <c r="A217" s="42"/>
      <c r="B217" s="44"/>
      <c r="C217" s="47"/>
      <c r="R217" s="13"/>
      <c r="S217" s="13"/>
      <c r="T217" s="13"/>
      <c r="U217" s="13"/>
      <c r="V217" s="13"/>
      <c r="W217" s="13"/>
      <c r="X217" s="13"/>
      <c r="Y217" s="13"/>
      <c r="Z217" s="13"/>
      <c r="AA217" s="13"/>
      <c r="AB217" s="13"/>
      <c r="AC217" s="13"/>
    </row>
    <row r="218" spans="1:29" s="3" customFormat="1">
      <c r="A218" s="42"/>
      <c r="B218" s="44"/>
      <c r="C218" s="47"/>
      <c r="R218" s="13"/>
      <c r="S218" s="13"/>
      <c r="T218" s="13"/>
      <c r="U218" s="13"/>
      <c r="V218" s="13"/>
      <c r="W218" s="13"/>
      <c r="X218" s="13"/>
      <c r="Y218" s="13"/>
      <c r="Z218" s="13"/>
      <c r="AA218" s="13"/>
      <c r="AB218" s="13"/>
      <c r="AC218" s="13"/>
    </row>
    <row r="219" spans="1:29" s="3" customFormat="1">
      <c r="A219" s="42"/>
      <c r="B219" s="44"/>
      <c r="C219" s="47"/>
      <c r="R219" s="13"/>
      <c r="S219" s="13"/>
      <c r="T219" s="13"/>
      <c r="U219" s="13"/>
      <c r="V219" s="13"/>
      <c r="W219" s="13"/>
      <c r="X219" s="13"/>
      <c r="Y219" s="13"/>
      <c r="Z219" s="13"/>
      <c r="AA219" s="13"/>
      <c r="AB219" s="13"/>
      <c r="AC219" s="13"/>
    </row>
    <row r="220" spans="1:29" s="3" customFormat="1">
      <c r="A220" s="42"/>
      <c r="B220" s="44"/>
      <c r="C220" s="47"/>
      <c r="R220" s="13"/>
      <c r="S220" s="13"/>
      <c r="T220" s="13"/>
      <c r="U220" s="13"/>
      <c r="V220" s="13"/>
      <c r="W220" s="13"/>
      <c r="X220" s="13"/>
      <c r="Y220" s="13"/>
      <c r="Z220" s="13"/>
      <c r="AA220" s="13"/>
      <c r="AB220" s="13"/>
      <c r="AC220" s="13"/>
    </row>
    <row r="221" spans="1:29" s="3" customFormat="1">
      <c r="A221" s="42"/>
      <c r="B221" s="44"/>
      <c r="C221" s="47"/>
      <c r="R221" s="13"/>
      <c r="S221" s="13"/>
      <c r="T221" s="13"/>
      <c r="U221" s="13"/>
      <c r="V221" s="13"/>
      <c r="W221" s="13"/>
      <c r="X221" s="13"/>
      <c r="Y221" s="13"/>
      <c r="Z221" s="13"/>
      <c r="AA221" s="13"/>
      <c r="AB221" s="13"/>
      <c r="AC221" s="13"/>
    </row>
    <row r="222" spans="1:29" s="3" customFormat="1">
      <c r="A222" s="42"/>
      <c r="B222" s="44"/>
      <c r="C222" s="47"/>
      <c r="R222" s="13"/>
      <c r="S222" s="13"/>
      <c r="T222" s="13"/>
      <c r="U222" s="13"/>
      <c r="V222" s="13"/>
      <c r="W222" s="13"/>
      <c r="X222" s="13"/>
      <c r="Y222" s="13"/>
      <c r="Z222" s="13"/>
      <c r="AA222" s="13"/>
      <c r="AB222" s="13"/>
      <c r="AC222" s="13"/>
    </row>
    <row r="223" spans="1:29" s="3" customFormat="1">
      <c r="A223" s="42"/>
      <c r="B223" s="44"/>
      <c r="C223" s="47"/>
      <c r="R223" s="13"/>
      <c r="S223" s="13"/>
      <c r="T223" s="13"/>
      <c r="U223" s="13"/>
      <c r="V223" s="13"/>
      <c r="W223" s="13"/>
      <c r="X223" s="13"/>
      <c r="Y223" s="13"/>
      <c r="Z223" s="13"/>
      <c r="AA223" s="13"/>
      <c r="AB223" s="13"/>
      <c r="AC223" s="13"/>
    </row>
    <row r="224" spans="1:29" s="3" customFormat="1">
      <c r="A224" s="42"/>
      <c r="B224" s="44"/>
      <c r="C224" s="47"/>
      <c r="R224" s="13"/>
      <c r="S224" s="13"/>
      <c r="T224" s="13"/>
      <c r="U224" s="13"/>
      <c r="V224" s="13"/>
      <c r="W224" s="13"/>
      <c r="X224" s="13"/>
      <c r="Y224" s="13"/>
      <c r="Z224" s="13"/>
      <c r="AA224" s="13"/>
      <c r="AB224" s="13"/>
      <c r="AC224" s="13"/>
    </row>
    <row r="225" spans="1:29" s="3" customFormat="1">
      <c r="A225" s="42"/>
      <c r="B225" s="44"/>
      <c r="C225" s="47"/>
      <c r="R225" s="13"/>
      <c r="S225" s="13"/>
      <c r="T225" s="13"/>
      <c r="U225" s="13"/>
      <c r="V225" s="13"/>
      <c r="W225" s="13"/>
      <c r="X225" s="13"/>
      <c r="Y225" s="13"/>
      <c r="Z225" s="13"/>
      <c r="AA225" s="13"/>
      <c r="AB225" s="13"/>
      <c r="AC225" s="13"/>
    </row>
    <row r="226" spans="1:29" s="3" customFormat="1">
      <c r="A226" s="42"/>
      <c r="B226" s="44"/>
      <c r="C226" s="47"/>
      <c r="R226" s="13"/>
      <c r="S226" s="13"/>
      <c r="T226" s="13"/>
      <c r="U226" s="13"/>
      <c r="V226" s="13"/>
      <c r="W226" s="13"/>
      <c r="X226" s="13"/>
      <c r="Y226" s="13"/>
      <c r="Z226" s="13"/>
      <c r="AA226" s="13"/>
      <c r="AB226" s="13"/>
      <c r="AC226" s="13"/>
    </row>
    <row r="227" spans="1:29" s="3" customFormat="1">
      <c r="A227" s="42"/>
      <c r="B227" s="44"/>
      <c r="C227" s="47"/>
      <c r="R227" s="13"/>
      <c r="S227" s="13"/>
      <c r="T227" s="13"/>
      <c r="U227" s="13"/>
      <c r="V227" s="13"/>
      <c r="W227" s="13"/>
      <c r="X227" s="13"/>
      <c r="Y227" s="13"/>
      <c r="Z227" s="13"/>
      <c r="AA227" s="13"/>
      <c r="AB227" s="13"/>
      <c r="AC227" s="13"/>
    </row>
    <row r="228" spans="1:29" s="3" customFormat="1">
      <c r="A228" s="42"/>
      <c r="B228" s="44"/>
      <c r="C228" s="47"/>
      <c r="R228" s="13"/>
      <c r="S228" s="13"/>
      <c r="T228" s="13"/>
      <c r="U228" s="13"/>
      <c r="V228" s="13"/>
      <c r="W228" s="13"/>
      <c r="X228" s="13"/>
      <c r="Y228" s="13"/>
      <c r="Z228" s="13"/>
      <c r="AA228" s="13"/>
      <c r="AB228" s="13"/>
      <c r="AC228" s="13"/>
    </row>
    <row r="229" spans="1:29" s="3" customFormat="1">
      <c r="A229" s="42"/>
      <c r="B229" s="44"/>
      <c r="C229" s="47"/>
      <c r="R229" s="13"/>
      <c r="S229" s="13"/>
      <c r="T229" s="13"/>
      <c r="U229" s="13"/>
      <c r="V229" s="13"/>
      <c r="W229" s="13"/>
      <c r="X229" s="13"/>
      <c r="Y229" s="13"/>
      <c r="Z229" s="13"/>
      <c r="AA229" s="13"/>
      <c r="AB229" s="13"/>
      <c r="AC229" s="13"/>
    </row>
    <row r="230" spans="1:29" s="3" customFormat="1">
      <c r="A230" s="42"/>
      <c r="B230" s="44"/>
      <c r="C230" s="47"/>
      <c r="R230" s="13"/>
      <c r="S230" s="13"/>
      <c r="T230" s="13"/>
      <c r="U230" s="13"/>
      <c r="V230" s="13"/>
      <c r="W230" s="13"/>
      <c r="X230" s="13"/>
      <c r="Y230" s="13"/>
      <c r="Z230" s="13"/>
      <c r="AA230" s="13"/>
      <c r="AB230" s="13"/>
      <c r="AC230" s="13"/>
    </row>
    <row r="231" spans="1:29" s="3" customFormat="1">
      <c r="A231" s="42"/>
      <c r="B231" s="44"/>
      <c r="C231" s="47"/>
      <c r="R231" s="13"/>
      <c r="S231" s="13"/>
      <c r="T231" s="13"/>
      <c r="U231" s="13"/>
      <c r="V231" s="13"/>
      <c r="W231" s="13"/>
      <c r="X231" s="13"/>
      <c r="Y231" s="13"/>
      <c r="Z231" s="13"/>
      <c r="AA231" s="13"/>
      <c r="AB231" s="13"/>
      <c r="AC231" s="13"/>
    </row>
    <row r="232" spans="1:29" s="3" customFormat="1">
      <c r="A232" s="42"/>
      <c r="B232" s="44"/>
      <c r="C232" s="47"/>
      <c r="R232" s="13"/>
      <c r="S232" s="13"/>
      <c r="T232" s="13"/>
      <c r="U232" s="13"/>
      <c r="V232" s="13"/>
      <c r="W232" s="13"/>
      <c r="X232" s="13"/>
      <c r="Y232" s="13"/>
      <c r="Z232" s="13"/>
      <c r="AA232" s="13"/>
      <c r="AB232" s="13"/>
      <c r="AC232" s="13"/>
    </row>
    <row r="233" spans="1:29" s="3" customFormat="1">
      <c r="A233" s="42"/>
      <c r="B233" s="44"/>
      <c r="C233" s="47"/>
      <c r="R233" s="13"/>
      <c r="S233" s="13"/>
      <c r="T233" s="13"/>
      <c r="U233" s="13"/>
      <c r="V233" s="13"/>
      <c r="W233" s="13"/>
      <c r="X233" s="13"/>
      <c r="Y233" s="13"/>
      <c r="Z233" s="13"/>
      <c r="AA233" s="13"/>
      <c r="AB233" s="13"/>
      <c r="AC233" s="13"/>
    </row>
    <row r="234" spans="1:29" s="3" customFormat="1">
      <c r="A234" s="42"/>
      <c r="B234" s="44"/>
      <c r="C234" s="47"/>
      <c r="R234" s="13"/>
      <c r="S234" s="13"/>
      <c r="T234" s="13"/>
      <c r="U234" s="13"/>
      <c r="V234" s="13"/>
      <c r="W234" s="13"/>
      <c r="X234" s="13"/>
      <c r="Y234" s="13"/>
      <c r="Z234" s="13"/>
      <c r="AA234" s="13"/>
      <c r="AB234" s="13"/>
      <c r="AC234" s="13"/>
    </row>
    <row r="235" spans="1:29" s="3" customFormat="1">
      <c r="A235" s="42"/>
      <c r="B235" s="44"/>
      <c r="C235" s="47"/>
      <c r="R235" s="13"/>
      <c r="S235" s="13"/>
      <c r="T235" s="13"/>
      <c r="U235" s="13"/>
      <c r="V235" s="13"/>
      <c r="W235" s="13"/>
      <c r="X235" s="13"/>
      <c r="Y235" s="13"/>
      <c r="Z235" s="13"/>
      <c r="AA235" s="13"/>
      <c r="AB235" s="13"/>
      <c r="AC235" s="13"/>
    </row>
    <row r="236" spans="1:29" s="3" customFormat="1">
      <c r="A236" s="42"/>
      <c r="B236" s="44"/>
      <c r="C236" s="47"/>
      <c r="R236" s="13"/>
      <c r="S236" s="13"/>
      <c r="T236" s="13"/>
      <c r="U236" s="13"/>
      <c r="V236" s="13"/>
      <c r="W236" s="13"/>
      <c r="X236" s="13"/>
      <c r="Y236" s="13"/>
      <c r="Z236" s="13"/>
      <c r="AA236" s="13"/>
      <c r="AB236" s="13"/>
      <c r="AC236" s="13"/>
    </row>
    <row r="237" spans="1:29" s="3" customFormat="1">
      <c r="A237" s="42"/>
      <c r="B237" s="44"/>
      <c r="C237" s="47"/>
      <c r="R237" s="13"/>
      <c r="S237" s="13"/>
      <c r="T237" s="13"/>
      <c r="U237" s="13"/>
      <c r="V237" s="13"/>
      <c r="W237" s="13"/>
      <c r="X237" s="13"/>
      <c r="Y237" s="13"/>
      <c r="Z237" s="13"/>
      <c r="AA237" s="13"/>
      <c r="AB237" s="13"/>
      <c r="AC237" s="13"/>
    </row>
    <row r="238" spans="1:29" s="3" customFormat="1">
      <c r="A238" s="42"/>
      <c r="B238" s="44"/>
      <c r="C238" s="47"/>
      <c r="R238" s="13"/>
      <c r="S238" s="13"/>
      <c r="T238" s="13"/>
      <c r="U238" s="13"/>
      <c r="V238" s="13"/>
      <c r="W238" s="13"/>
      <c r="X238" s="13"/>
      <c r="Y238" s="13"/>
      <c r="Z238" s="13"/>
      <c r="AA238" s="13"/>
      <c r="AB238" s="13"/>
      <c r="AC238" s="13"/>
    </row>
    <row r="239" spans="1:29" s="3" customFormat="1">
      <c r="A239" s="42"/>
      <c r="B239" s="44"/>
      <c r="C239" s="47"/>
      <c r="R239" s="13"/>
      <c r="S239" s="13"/>
      <c r="T239" s="13"/>
      <c r="U239" s="13"/>
      <c r="V239" s="13"/>
      <c r="W239" s="13"/>
      <c r="X239" s="13"/>
      <c r="Y239" s="13"/>
      <c r="Z239" s="13"/>
      <c r="AA239" s="13"/>
      <c r="AB239" s="13"/>
      <c r="AC239" s="13"/>
    </row>
    <row r="240" spans="1:29" s="3" customFormat="1">
      <c r="A240" s="42"/>
      <c r="B240" s="44"/>
      <c r="C240" s="47"/>
      <c r="R240" s="13"/>
      <c r="S240" s="13"/>
      <c r="T240" s="13"/>
      <c r="U240" s="13"/>
      <c r="V240" s="13"/>
      <c r="W240" s="13"/>
      <c r="X240" s="13"/>
      <c r="Y240" s="13"/>
      <c r="Z240" s="13"/>
      <c r="AA240" s="13"/>
      <c r="AB240" s="13"/>
      <c r="AC240" s="13"/>
    </row>
    <row r="241" spans="1:29" s="3" customFormat="1">
      <c r="A241" s="42"/>
      <c r="B241" s="44"/>
      <c r="C241" s="47"/>
      <c r="R241" s="13"/>
      <c r="S241" s="13"/>
      <c r="T241" s="13"/>
      <c r="U241" s="13"/>
      <c r="V241" s="13"/>
      <c r="W241" s="13"/>
      <c r="X241" s="13"/>
      <c r="Y241" s="13"/>
      <c r="Z241" s="13"/>
      <c r="AA241" s="13"/>
      <c r="AB241" s="13"/>
      <c r="AC241" s="13"/>
    </row>
    <row r="242" spans="1:29" s="3" customFormat="1">
      <c r="A242" s="42"/>
      <c r="B242" s="44"/>
      <c r="C242" s="47"/>
      <c r="R242" s="13"/>
      <c r="S242" s="13"/>
      <c r="T242" s="13"/>
      <c r="U242" s="13"/>
      <c r="V242" s="13"/>
      <c r="W242" s="13"/>
      <c r="X242" s="13"/>
      <c r="Y242" s="13"/>
      <c r="Z242" s="13"/>
      <c r="AA242" s="13"/>
      <c r="AB242" s="13"/>
      <c r="AC242" s="13"/>
    </row>
    <row r="243" spans="1:29" s="3" customFormat="1">
      <c r="A243" s="42"/>
      <c r="B243" s="44"/>
      <c r="C243" s="47"/>
      <c r="R243" s="13"/>
      <c r="S243" s="13"/>
      <c r="T243" s="13"/>
      <c r="U243" s="13"/>
      <c r="V243" s="13"/>
      <c r="W243" s="13"/>
      <c r="X243" s="13"/>
      <c r="Y243" s="13"/>
      <c r="Z243" s="13"/>
      <c r="AA243" s="13"/>
      <c r="AB243" s="13"/>
      <c r="AC243" s="13"/>
    </row>
    <row r="244" spans="1:29" s="3" customFormat="1">
      <c r="A244" s="42"/>
      <c r="B244" s="44"/>
      <c r="C244" s="47"/>
      <c r="R244" s="13"/>
      <c r="S244" s="13"/>
      <c r="T244" s="13"/>
      <c r="U244" s="13"/>
      <c r="V244" s="13"/>
      <c r="W244" s="13"/>
      <c r="X244" s="13"/>
      <c r="Y244" s="13"/>
      <c r="Z244" s="13"/>
      <c r="AA244" s="13"/>
      <c r="AB244" s="13"/>
      <c r="AC244" s="13"/>
    </row>
    <row r="245" spans="1:29" s="3" customFormat="1">
      <c r="A245" s="42"/>
      <c r="B245" s="44"/>
      <c r="C245" s="47"/>
      <c r="R245" s="13"/>
      <c r="S245" s="13"/>
      <c r="T245" s="13"/>
      <c r="U245" s="13"/>
      <c r="V245" s="13"/>
      <c r="W245" s="13"/>
      <c r="X245" s="13"/>
      <c r="Y245" s="13"/>
      <c r="Z245" s="13"/>
      <c r="AA245" s="13"/>
      <c r="AB245" s="13"/>
      <c r="AC245" s="13"/>
    </row>
    <row r="246" spans="1:29" s="3" customFormat="1">
      <c r="A246" s="42"/>
      <c r="B246" s="44"/>
      <c r="C246" s="47"/>
      <c r="R246" s="13"/>
      <c r="S246" s="13"/>
      <c r="T246" s="13"/>
      <c r="U246" s="13"/>
      <c r="V246" s="13"/>
      <c r="W246" s="13"/>
      <c r="X246" s="13"/>
      <c r="Y246" s="13"/>
      <c r="Z246" s="13"/>
      <c r="AA246" s="13"/>
      <c r="AB246" s="13"/>
      <c r="AC246" s="13"/>
    </row>
    <row r="247" spans="1:29" s="3" customFormat="1">
      <c r="A247" s="42"/>
      <c r="B247" s="44"/>
      <c r="C247" s="47"/>
      <c r="R247" s="13"/>
      <c r="S247" s="13"/>
      <c r="T247" s="13"/>
      <c r="U247" s="13"/>
      <c r="V247" s="13"/>
      <c r="W247" s="13"/>
      <c r="X247" s="13"/>
      <c r="Y247" s="13"/>
      <c r="Z247" s="13"/>
      <c r="AA247" s="13"/>
      <c r="AB247" s="13"/>
      <c r="AC247" s="13"/>
    </row>
    <row r="248" spans="1:29" s="3" customFormat="1">
      <c r="A248" s="42"/>
      <c r="B248" s="44"/>
      <c r="C248" s="47"/>
      <c r="R248" s="13"/>
      <c r="S248" s="13"/>
      <c r="T248" s="13"/>
      <c r="U248" s="13"/>
      <c r="V248" s="13"/>
      <c r="W248" s="13"/>
      <c r="X248" s="13"/>
      <c r="Y248" s="13"/>
      <c r="Z248" s="13"/>
      <c r="AA248" s="13"/>
      <c r="AB248" s="13"/>
      <c r="AC248" s="13"/>
    </row>
    <row r="249" spans="1:29" s="3" customFormat="1">
      <c r="A249" s="42"/>
      <c r="B249" s="44"/>
      <c r="C249" s="47"/>
      <c r="R249" s="13"/>
      <c r="S249" s="13"/>
      <c r="T249" s="13"/>
      <c r="U249" s="13"/>
      <c r="V249" s="13"/>
      <c r="W249" s="13"/>
      <c r="X249" s="13"/>
      <c r="Y249" s="13"/>
      <c r="Z249" s="13"/>
      <c r="AA249" s="13"/>
      <c r="AB249" s="13"/>
      <c r="AC249" s="13"/>
    </row>
    <row r="250" spans="1:29" s="3" customFormat="1">
      <c r="A250" s="42"/>
      <c r="B250" s="44"/>
      <c r="C250" s="47"/>
      <c r="R250" s="13"/>
      <c r="S250" s="13"/>
      <c r="T250" s="13"/>
      <c r="U250" s="13"/>
      <c r="V250" s="13"/>
      <c r="W250" s="13"/>
      <c r="X250" s="13"/>
      <c r="Y250" s="13"/>
      <c r="Z250" s="13"/>
      <c r="AA250" s="13"/>
      <c r="AB250" s="13"/>
      <c r="AC250" s="13"/>
    </row>
    <row r="251" spans="1:29" s="3" customFormat="1">
      <c r="A251" s="42"/>
      <c r="B251" s="44"/>
      <c r="C251" s="47"/>
      <c r="R251" s="13"/>
      <c r="S251" s="13"/>
      <c r="T251" s="13"/>
      <c r="U251" s="13"/>
      <c r="V251" s="13"/>
      <c r="W251" s="13"/>
      <c r="X251" s="13"/>
      <c r="Y251" s="13"/>
      <c r="Z251" s="13"/>
      <c r="AA251" s="13"/>
      <c r="AB251" s="13"/>
      <c r="AC251" s="13"/>
    </row>
    <row r="252" spans="1:29" s="3" customFormat="1">
      <c r="A252" s="42"/>
      <c r="B252" s="44"/>
      <c r="C252" s="47"/>
      <c r="R252" s="13"/>
      <c r="S252" s="13"/>
      <c r="T252" s="13"/>
      <c r="U252" s="13"/>
      <c r="V252" s="13"/>
      <c r="W252" s="13"/>
      <c r="X252" s="13"/>
      <c r="Y252" s="13"/>
      <c r="Z252" s="13"/>
      <c r="AA252" s="13"/>
      <c r="AB252" s="13"/>
      <c r="AC252" s="13"/>
    </row>
    <row r="253" spans="1:29" s="3" customFormat="1">
      <c r="A253" s="42"/>
      <c r="B253" s="44"/>
      <c r="C253" s="47"/>
      <c r="R253" s="13"/>
      <c r="S253" s="13"/>
      <c r="T253" s="13"/>
      <c r="U253" s="13"/>
      <c r="V253" s="13"/>
      <c r="W253" s="13"/>
      <c r="X253" s="13"/>
      <c r="Y253" s="13"/>
      <c r="Z253" s="13"/>
      <c r="AA253" s="13"/>
      <c r="AB253" s="13"/>
      <c r="AC253" s="13"/>
    </row>
    <row r="254" spans="1:29" s="3" customFormat="1">
      <c r="A254" s="42"/>
      <c r="B254" s="44"/>
      <c r="C254" s="47"/>
      <c r="R254" s="13"/>
      <c r="S254" s="13"/>
      <c r="T254" s="13"/>
      <c r="U254" s="13"/>
      <c r="V254" s="13"/>
      <c r="W254" s="13"/>
      <c r="X254" s="13"/>
      <c r="Y254" s="13"/>
      <c r="Z254" s="13"/>
      <c r="AA254" s="13"/>
      <c r="AB254" s="13"/>
      <c r="AC254" s="13"/>
    </row>
    <row r="255" spans="1:29" s="3" customFormat="1">
      <c r="A255" s="42"/>
      <c r="B255" s="44"/>
      <c r="C255" s="47"/>
      <c r="R255" s="13"/>
      <c r="S255" s="13"/>
      <c r="T255" s="13"/>
      <c r="U255" s="13"/>
      <c r="V255" s="13"/>
      <c r="W255" s="13"/>
      <c r="X255" s="13"/>
      <c r="Y255" s="13"/>
      <c r="Z255" s="13"/>
      <c r="AA255" s="13"/>
      <c r="AB255" s="13"/>
      <c r="AC255" s="13"/>
    </row>
    <row r="256" spans="1:29" s="3" customFormat="1">
      <c r="A256" s="42"/>
      <c r="B256" s="44"/>
      <c r="C256" s="47"/>
      <c r="R256" s="13"/>
      <c r="S256" s="13"/>
      <c r="T256" s="13"/>
      <c r="U256" s="13"/>
      <c r="V256" s="13"/>
      <c r="W256" s="13"/>
      <c r="X256" s="13"/>
      <c r="Y256" s="13"/>
      <c r="Z256" s="13"/>
      <c r="AA256" s="13"/>
      <c r="AB256" s="13"/>
      <c r="AC256" s="13"/>
    </row>
    <row r="257" spans="1:29" s="3" customFormat="1">
      <c r="A257" s="42"/>
      <c r="B257" s="44"/>
      <c r="C257" s="47"/>
      <c r="R257" s="13"/>
      <c r="S257" s="13"/>
      <c r="T257" s="13"/>
      <c r="U257" s="13"/>
      <c r="V257" s="13"/>
      <c r="W257" s="13"/>
      <c r="X257" s="13"/>
      <c r="Y257" s="13"/>
      <c r="Z257" s="13"/>
      <c r="AA257" s="13"/>
      <c r="AB257" s="13"/>
      <c r="AC257" s="13"/>
    </row>
    <row r="258" spans="1:29" s="3" customFormat="1">
      <c r="A258" s="42"/>
      <c r="B258" s="44"/>
      <c r="C258" s="47"/>
      <c r="R258" s="13"/>
      <c r="S258" s="13"/>
      <c r="T258" s="13"/>
      <c r="U258" s="13"/>
      <c r="V258" s="13"/>
      <c r="W258" s="13"/>
      <c r="X258" s="13"/>
      <c r="Y258" s="13"/>
      <c r="Z258" s="13"/>
      <c r="AA258" s="13"/>
      <c r="AB258" s="13"/>
      <c r="AC258" s="13"/>
    </row>
    <row r="259" spans="1:29" s="3" customFormat="1">
      <c r="A259" s="42"/>
      <c r="B259" s="44"/>
      <c r="C259" s="47"/>
      <c r="R259" s="13"/>
      <c r="S259" s="13"/>
      <c r="T259" s="13"/>
      <c r="U259" s="13"/>
      <c r="V259" s="13"/>
      <c r="W259" s="13"/>
      <c r="X259" s="13"/>
      <c r="Y259" s="13"/>
      <c r="Z259" s="13"/>
      <c r="AA259" s="13"/>
      <c r="AB259" s="13"/>
      <c r="AC259" s="13"/>
    </row>
    <row r="260" spans="1:29" s="3" customFormat="1">
      <c r="A260" s="42"/>
      <c r="B260" s="44"/>
      <c r="C260" s="47"/>
      <c r="R260" s="13"/>
      <c r="S260" s="13"/>
      <c r="T260" s="13"/>
      <c r="U260" s="13"/>
      <c r="V260" s="13"/>
      <c r="W260" s="13"/>
      <c r="X260" s="13"/>
      <c r="Y260" s="13"/>
      <c r="Z260" s="13"/>
      <c r="AA260" s="13"/>
      <c r="AB260" s="13"/>
      <c r="AC260" s="13"/>
    </row>
    <row r="261" spans="1:29" s="3" customFormat="1">
      <c r="A261" s="42"/>
      <c r="B261" s="44"/>
      <c r="C261" s="47"/>
      <c r="R261" s="13"/>
      <c r="S261" s="13"/>
      <c r="T261" s="13"/>
      <c r="U261" s="13"/>
      <c r="V261" s="13"/>
      <c r="W261" s="13"/>
      <c r="X261" s="13"/>
      <c r="Y261" s="13"/>
      <c r="Z261" s="13"/>
      <c r="AA261" s="13"/>
      <c r="AB261" s="13"/>
      <c r="AC261" s="13"/>
    </row>
    <row r="262" spans="1:29" s="3" customFormat="1">
      <c r="A262" s="42"/>
      <c r="B262" s="44"/>
      <c r="C262" s="47"/>
      <c r="R262" s="13"/>
      <c r="S262" s="13"/>
      <c r="T262" s="13"/>
      <c r="U262" s="13"/>
      <c r="V262" s="13"/>
      <c r="W262" s="13"/>
      <c r="X262" s="13"/>
      <c r="Y262" s="13"/>
      <c r="Z262" s="13"/>
      <c r="AA262" s="13"/>
      <c r="AB262" s="13"/>
      <c r="AC262" s="13"/>
    </row>
    <row r="263" spans="1:29" s="3" customFormat="1">
      <c r="A263" s="42"/>
      <c r="B263" s="44"/>
      <c r="C263" s="47"/>
      <c r="R263" s="13"/>
      <c r="S263" s="13"/>
      <c r="T263" s="13"/>
      <c r="U263" s="13"/>
      <c r="V263" s="13"/>
      <c r="W263" s="13"/>
      <c r="X263" s="13"/>
      <c r="Y263" s="13"/>
      <c r="Z263" s="13"/>
      <c r="AA263" s="13"/>
      <c r="AB263" s="13"/>
      <c r="AC263" s="13"/>
    </row>
    <row r="264" spans="1:29" s="3" customFormat="1">
      <c r="A264" s="42"/>
      <c r="B264" s="44"/>
      <c r="C264" s="47"/>
      <c r="R264" s="13"/>
      <c r="S264" s="13"/>
      <c r="T264" s="13"/>
      <c r="U264" s="13"/>
      <c r="V264" s="13"/>
      <c r="W264" s="13"/>
      <c r="X264" s="13"/>
      <c r="Y264" s="13"/>
      <c r="Z264" s="13"/>
      <c r="AA264" s="13"/>
      <c r="AB264" s="13"/>
      <c r="AC264" s="13"/>
    </row>
    <row r="265" spans="1:29" s="3" customFormat="1">
      <c r="A265" s="42"/>
      <c r="B265" s="44"/>
      <c r="C265" s="47"/>
      <c r="R265" s="13"/>
      <c r="S265" s="13"/>
      <c r="T265" s="13"/>
      <c r="U265" s="13"/>
      <c r="V265" s="13"/>
      <c r="W265" s="13"/>
      <c r="X265" s="13"/>
      <c r="Y265" s="13"/>
      <c r="Z265" s="13"/>
      <c r="AA265" s="13"/>
      <c r="AB265" s="13"/>
      <c r="AC265" s="13"/>
    </row>
    <row r="266" spans="1:29" s="3" customFormat="1">
      <c r="A266" s="42"/>
      <c r="B266" s="44"/>
      <c r="C266" s="47"/>
      <c r="R266" s="13"/>
      <c r="S266" s="13"/>
      <c r="T266" s="13"/>
      <c r="U266" s="13"/>
      <c r="V266" s="13"/>
      <c r="W266" s="13"/>
      <c r="X266" s="13"/>
      <c r="Y266" s="13"/>
      <c r="Z266" s="13"/>
      <c r="AA266" s="13"/>
      <c r="AB266" s="13"/>
      <c r="AC266" s="13"/>
    </row>
    <row r="267" spans="1:29" s="3" customFormat="1">
      <c r="A267" s="42"/>
      <c r="B267" s="44"/>
      <c r="C267" s="47"/>
      <c r="R267" s="13"/>
      <c r="S267" s="13"/>
      <c r="T267" s="13"/>
      <c r="U267" s="13"/>
      <c r="V267" s="13"/>
      <c r="W267" s="13"/>
      <c r="X267" s="13"/>
      <c r="Y267" s="13"/>
      <c r="Z267" s="13"/>
      <c r="AA267" s="13"/>
      <c r="AB267" s="13"/>
      <c r="AC267" s="13"/>
    </row>
    <row r="268" spans="1:29" s="3" customFormat="1">
      <c r="A268" s="42"/>
      <c r="B268" s="44"/>
      <c r="C268" s="47"/>
      <c r="R268" s="13"/>
      <c r="S268" s="13"/>
      <c r="T268" s="13"/>
      <c r="U268" s="13"/>
      <c r="V268" s="13"/>
      <c r="W268" s="13"/>
      <c r="X268" s="13"/>
      <c r="Y268" s="13"/>
      <c r="Z268" s="13"/>
      <c r="AA268" s="13"/>
      <c r="AB268" s="13"/>
      <c r="AC268" s="13"/>
    </row>
    <row r="269" spans="1:29" s="3" customFormat="1">
      <c r="A269" s="42"/>
      <c r="B269" s="44"/>
      <c r="C269" s="47"/>
      <c r="R269" s="13"/>
      <c r="S269" s="13"/>
      <c r="T269" s="13"/>
      <c r="U269" s="13"/>
      <c r="V269" s="13"/>
      <c r="W269" s="13"/>
      <c r="X269" s="13"/>
      <c r="Y269" s="13"/>
      <c r="Z269" s="13"/>
      <c r="AA269" s="13"/>
      <c r="AB269" s="13"/>
      <c r="AC269" s="13"/>
    </row>
    <row r="270" spans="1:29" s="3" customFormat="1">
      <c r="A270" s="42"/>
      <c r="B270" s="44"/>
      <c r="C270" s="47"/>
      <c r="R270" s="13"/>
      <c r="S270" s="13"/>
      <c r="T270" s="13"/>
      <c r="U270" s="13"/>
      <c r="V270" s="13"/>
      <c r="W270" s="13"/>
      <c r="X270" s="13"/>
      <c r="Y270" s="13"/>
      <c r="Z270" s="13"/>
      <c r="AA270" s="13"/>
      <c r="AB270" s="13"/>
      <c r="AC270" s="13"/>
    </row>
    <row r="271" spans="1:29" s="3" customFormat="1">
      <c r="A271" s="42"/>
      <c r="B271" s="44"/>
      <c r="C271" s="47"/>
      <c r="R271" s="13"/>
      <c r="S271" s="13"/>
      <c r="T271" s="13"/>
      <c r="U271" s="13"/>
      <c r="V271" s="13"/>
      <c r="W271" s="13"/>
      <c r="X271" s="13"/>
      <c r="Y271" s="13"/>
      <c r="Z271" s="13"/>
      <c r="AA271" s="13"/>
      <c r="AB271" s="13"/>
      <c r="AC271" s="13"/>
    </row>
    <row r="272" spans="1:29" s="3" customFormat="1">
      <c r="A272" s="42"/>
      <c r="B272" s="44"/>
      <c r="C272" s="47"/>
      <c r="R272" s="13"/>
      <c r="S272" s="13"/>
      <c r="T272" s="13"/>
      <c r="U272" s="13"/>
      <c r="V272" s="13"/>
      <c r="W272" s="13"/>
      <c r="X272" s="13"/>
      <c r="Y272" s="13"/>
      <c r="Z272" s="13"/>
      <c r="AA272" s="13"/>
      <c r="AB272" s="13"/>
      <c r="AC272" s="13"/>
    </row>
    <row r="273" spans="1:29" s="3" customFormat="1">
      <c r="A273" s="42"/>
      <c r="B273" s="44"/>
      <c r="C273" s="47"/>
      <c r="R273" s="13"/>
      <c r="S273" s="13"/>
      <c r="T273" s="13"/>
      <c r="U273" s="13"/>
      <c r="V273" s="13"/>
      <c r="W273" s="13"/>
      <c r="X273" s="13"/>
      <c r="Y273" s="13"/>
      <c r="Z273" s="13"/>
      <c r="AA273" s="13"/>
      <c r="AB273" s="13"/>
      <c r="AC273" s="13"/>
    </row>
    <row r="274" spans="1:29" s="3" customFormat="1">
      <c r="A274" s="42"/>
      <c r="B274" s="44"/>
      <c r="C274" s="47"/>
      <c r="R274" s="13"/>
      <c r="S274" s="13"/>
      <c r="T274" s="13"/>
      <c r="U274" s="13"/>
      <c r="V274" s="13"/>
      <c r="W274" s="13"/>
      <c r="X274" s="13"/>
      <c r="Y274" s="13"/>
      <c r="Z274" s="13"/>
      <c r="AA274" s="13"/>
      <c r="AB274" s="13"/>
      <c r="AC274" s="13"/>
    </row>
    <row r="275" spans="1:29" s="3" customFormat="1">
      <c r="A275" s="42"/>
      <c r="B275" s="44"/>
      <c r="C275" s="47"/>
      <c r="R275" s="13"/>
      <c r="S275" s="13"/>
      <c r="T275" s="13"/>
      <c r="U275" s="13"/>
      <c r="V275" s="13"/>
      <c r="W275" s="13"/>
      <c r="X275" s="13"/>
      <c r="Y275" s="13"/>
      <c r="Z275" s="13"/>
      <c r="AA275" s="13"/>
      <c r="AB275" s="13"/>
      <c r="AC275" s="13"/>
    </row>
    <row r="276" spans="1:29" s="3" customFormat="1">
      <c r="A276" s="42"/>
      <c r="B276" s="44"/>
      <c r="C276" s="47"/>
      <c r="R276" s="13"/>
      <c r="S276" s="13"/>
      <c r="T276" s="13"/>
      <c r="U276" s="13"/>
      <c r="V276" s="13"/>
      <c r="W276" s="13"/>
      <c r="X276" s="13"/>
      <c r="Y276" s="13"/>
      <c r="Z276" s="13"/>
      <c r="AA276" s="13"/>
      <c r="AB276" s="13"/>
      <c r="AC276" s="13"/>
    </row>
    <row r="277" spans="1:29" s="3" customFormat="1">
      <c r="A277" s="42"/>
      <c r="B277" s="44"/>
      <c r="C277" s="47"/>
      <c r="R277" s="13"/>
      <c r="S277" s="13"/>
      <c r="T277" s="13"/>
      <c r="U277" s="13"/>
      <c r="V277" s="13"/>
      <c r="W277" s="13"/>
      <c r="X277" s="13"/>
      <c r="Y277" s="13"/>
      <c r="Z277" s="13"/>
      <c r="AA277" s="13"/>
      <c r="AB277" s="13"/>
      <c r="AC277" s="13"/>
    </row>
    <row r="278" spans="1:29" s="3" customFormat="1">
      <c r="A278" s="42"/>
      <c r="B278" s="44"/>
      <c r="C278" s="47"/>
      <c r="R278" s="13"/>
      <c r="S278" s="13"/>
      <c r="T278" s="13"/>
      <c r="U278" s="13"/>
      <c r="V278" s="13"/>
      <c r="W278" s="13"/>
      <c r="X278" s="13"/>
      <c r="Y278" s="13"/>
      <c r="Z278" s="13"/>
      <c r="AA278" s="13"/>
      <c r="AB278" s="13"/>
      <c r="AC278" s="13"/>
    </row>
    <row r="279" spans="1:29" s="3" customFormat="1">
      <c r="A279" s="42"/>
      <c r="B279" s="44"/>
      <c r="C279" s="47"/>
      <c r="R279" s="13"/>
      <c r="S279" s="13"/>
      <c r="T279" s="13"/>
      <c r="U279" s="13"/>
      <c r="V279" s="13"/>
      <c r="W279" s="13"/>
      <c r="X279" s="13"/>
      <c r="Y279" s="13"/>
      <c r="Z279" s="13"/>
      <c r="AA279" s="13"/>
      <c r="AB279" s="13"/>
      <c r="AC279" s="13"/>
    </row>
    <row r="280" spans="1:29" s="3" customFormat="1">
      <c r="A280" s="42"/>
      <c r="B280" s="44"/>
      <c r="C280" s="47"/>
      <c r="R280" s="13"/>
      <c r="S280" s="13"/>
      <c r="T280" s="13"/>
      <c r="U280" s="13"/>
      <c r="V280" s="13"/>
      <c r="W280" s="13"/>
      <c r="X280" s="13"/>
      <c r="Y280" s="13"/>
      <c r="Z280" s="13"/>
      <c r="AA280" s="13"/>
      <c r="AB280" s="13"/>
      <c r="AC280" s="13"/>
    </row>
    <row r="281" spans="1:29" s="3" customFormat="1">
      <c r="A281" s="42"/>
      <c r="B281" s="44"/>
      <c r="C281" s="47"/>
      <c r="R281" s="13"/>
      <c r="S281" s="13"/>
      <c r="T281" s="13"/>
      <c r="U281" s="13"/>
      <c r="V281" s="13"/>
      <c r="W281" s="13"/>
      <c r="X281" s="13"/>
      <c r="Y281" s="13"/>
      <c r="Z281" s="13"/>
      <c r="AA281" s="13"/>
      <c r="AB281" s="13"/>
      <c r="AC281" s="13"/>
    </row>
    <row r="282" spans="1:29" s="3" customFormat="1">
      <c r="A282" s="42"/>
      <c r="B282" s="44"/>
      <c r="C282" s="47"/>
      <c r="R282" s="13"/>
      <c r="S282" s="13"/>
      <c r="T282" s="13"/>
      <c r="U282" s="13"/>
      <c r="V282" s="13"/>
      <c r="W282" s="13"/>
      <c r="X282" s="13"/>
      <c r="Y282" s="13"/>
      <c r="Z282" s="13"/>
      <c r="AA282" s="13"/>
      <c r="AB282" s="13"/>
      <c r="AC282" s="13"/>
    </row>
    <row r="283" spans="1:29" s="3" customFormat="1">
      <c r="A283" s="42"/>
      <c r="B283" s="44"/>
      <c r="C283" s="47"/>
      <c r="R283" s="13"/>
      <c r="S283" s="13"/>
      <c r="T283" s="13"/>
      <c r="U283" s="13"/>
      <c r="V283" s="13"/>
      <c r="W283" s="13"/>
      <c r="X283" s="13"/>
      <c r="Y283" s="13"/>
      <c r="Z283" s="13"/>
      <c r="AA283" s="13"/>
      <c r="AB283" s="13"/>
      <c r="AC283" s="13"/>
    </row>
    <row r="284" spans="1:29" s="3" customFormat="1">
      <c r="A284" s="42"/>
      <c r="B284" s="44"/>
      <c r="C284" s="47"/>
      <c r="R284" s="13"/>
      <c r="S284" s="13"/>
      <c r="T284" s="13"/>
      <c r="U284" s="13"/>
      <c r="V284" s="13"/>
      <c r="W284" s="13"/>
      <c r="X284" s="13"/>
      <c r="Y284" s="13"/>
      <c r="Z284" s="13"/>
      <c r="AA284" s="13"/>
      <c r="AB284" s="13"/>
      <c r="AC284" s="13"/>
    </row>
    <row r="285" spans="1:29" s="3" customFormat="1">
      <c r="A285" s="42"/>
      <c r="B285" s="44"/>
      <c r="C285" s="47"/>
      <c r="R285" s="13"/>
      <c r="S285" s="13"/>
      <c r="T285" s="13"/>
      <c r="U285" s="13"/>
      <c r="V285" s="13"/>
      <c r="W285" s="13"/>
      <c r="X285" s="13"/>
      <c r="Y285" s="13"/>
      <c r="Z285" s="13"/>
      <c r="AA285" s="13"/>
      <c r="AB285" s="13"/>
      <c r="AC285" s="13"/>
    </row>
    <row r="286" spans="1:29" s="3" customFormat="1">
      <c r="A286" s="42"/>
      <c r="B286" s="44"/>
      <c r="C286" s="47"/>
      <c r="R286" s="13"/>
      <c r="S286" s="13"/>
      <c r="T286" s="13"/>
      <c r="U286" s="13"/>
      <c r="V286" s="13"/>
      <c r="W286" s="13"/>
      <c r="X286" s="13"/>
      <c r="Y286" s="13"/>
      <c r="Z286" s="13"/>
      <c r="AA286" s="13"/>
      <c r="AB286" s="13"/>
      <c r="AC286" s="13"/>
    </row>
    <row r="287" spans="1:29" s="3" customFormat="1">
      <c r="A287" s="42"/>
      <c r="B287" s="44"/>
      <c r="C287" s="47"/>
      <c r="R287" s="13"/>
      <c r="S287" s="13"/>
      <c r="T287" s="13"/>
      <c r="U287" s="13"/>
      <c r="V287" s="13"/>
      <c r="W287" s="13"/>
      <c r="X287" s="13"/>
      <c r="Y287" s="13"/>
      <c r="Z287" s="13"/>
      <c r="AA287" s="13"/>
      <c r="AB287" s="13"/>
      <c r="AC287" s="13"/>
    </row>
    <row r="288" spans="1:29" s="3" customFormat="1">
      <c r="A288" s="42"/>
      <c r="B288" s="44"/>
      <c r="C288" s="47"/>
      <c r="R288" s="13"/>
      <c r="S288" s="13"/>
      <c r="T288" s="13"/>
      <c r="U288" s="13"/>
      <c r="V288" s="13"/>
      <c r="W288" s="13"/>
      <c r="X288" s="13"/>
      <c r="Y288" s="13"/>
      <c r="Z288" s="13"/>
      <c r="AA288" s="13"/>
      <c r="AB288" s="13"/>
      <c r="AC288" s="13"/>
    </row>
    <row r="289" spans="1:29" s="3" customFormat="1">
      <c r="A289" s="42"/>
      <c r="B289" s="44"/>
      <c r="C289" s="47"/>
      <c r="R289" s="13"/>
      <c r="S289" s="13"/>
      <c r="T289" s="13"/>
      <c r="U289" s="13"/>
      <c r="V289" s="13"/>
      <c r="W289" s="13"/>
      <c r="X289" s="13"/>
      <c r="Y289" s="13"/>
      <c r="Z289" s="13"/>
      <c r="AA289" s="13"/>
      <c r="AB289" s="13"/>
      <c r="AC289" s="13"/>
    </row>
    <row r="290" spans="1:29" s="3" customFormat="1">
      <c r="A290" s="42"/>
      <c r="B290" s="44"/>
      <c r="C290" s="47"/>
      <c r="R290" s="13"/>
      <c r="S290" s="13"/>
      <c r="T290" s="13"/>
      <c r="U290" s="13"/>
      <c r="V290" s="13"/>
      <c r="W290" s="13"/>
      <c r="X290" s="13"/>
      <c r="Y290" s="13"/>
      <c r="Z290" s="13"/>
      <c r="AA290" s="13"/>
      <c r="AB290" s="13"/>
      <c r="AC290" s="13"/>
    </row>
    <row r="291" spans="1:29" s="3" customFormat="1">
      <c r="A291" s="42"/>
      <c r="B291" s="44"/>
      <c r="C291" s="47"/>
      <c r="R291" s="13"/>
      <c r="S291" s="13"/>
      <c r="T291" s="13"/>
      <c r="U291" s="13"/>
      <c r="V291" s="13"/>
      <c r="W291" s="13"/>
      <c r="X291" s="13"/>
      <c r="Y291" s="13"/>
      <c r="Z291" s="13"/>
      <c r="AA291" s="13"/>
      <c r="AB291" s="13"/>
      <c r="AC291" s="13"/>
    </row>
    <row r="292" spans="1:29" s="3" customFormat="1">
      <c r="A292" s="42"/>
      <c r="B292" s="44"/>
      <c r="C292" s="47"/>
      <c r="R292" s="13"/>
      <c r="S292" s="13"/>
      <c r="T292" s="13"/>
      <c r="U292" s="13"/>
      <c r="V292" s="13"/>
      <c r="W292" s="13"/>
      <c r="X292" s="13"/>
      <c r="Y292" s="13"/>
      <c r="Z292" s="13"/>
      <c r="AA292" s="13"/>
      <c r="AB292" s="13"/>
      <c r="AC292" s="13"/>
    </row>
    <row r="293" spans="1:29" s="3" customFormat="1">
      <c r="A293" s="42"/>
      <c r="B293" s="44"/>
      <c r="C293" s="47"/>
      <c r="R293" s="13"/>
      <c r="S293" s="13"/>
      <c r="T293" s="13"/>
      <c r="U293" s="13"/>
      <c r="V293" s="13"/>
      <c r="W293" s="13"/>
      <c r="X293" s="13"/>
      <c r="Y293" s="13"/>
      <c r="Z293" s="13"/>
      <c r="AA293" s="13"/>
      <c r="AB293" s="13"/>
      <c r="AC293" s="13"/>
    </row>
    <row r="294" spans="1:29" s="3" customFormat="1">
      <c r="A294" s="42"/>
      <c r="B294" s="44"/>
      <c r="C294" s="47"/>
      <c r="R294" s="13"/>
      <c r="S294" s="13"/>
      <c r="T294" s="13"/>
      <c r="U294" s="13"/>
      <c r="V294" s="13"/>
      <c r="W294" s="13"/>
      <c r="X294" s="13"/>
      <c r="Y294" s="13"/>
      <c r="Z294" s="13"/>
      <c r="AA294" s="13"/>
      <c r="AB294" s="13"/>
      <c r="AC294" s="13"/>
    </row>
    <row r="295" spans="1:29" s="3" customFormat="1">
      <c r="A295" s="42"/>
      <c r="B295" s="44"/>
      <c r="C295" s="47"/>
      <c r="R295" s="13"/>
      <c r="S295" s="13"/>
      <c r="T295" s="13"/>
      <c r="U295" s="13"/>
      <c r="V295" s="13"/>
      <c r="W295" s="13"/>
      <c r="X295" s="13"/>
      <c r="Y295" s="13"/>
      <c r="Z295" s="13"/>
      <c r="AA295" s="13"/>
      <c r="AB295" s="13"/>
      <c r="AC295" s="13"/>
    </row>
    <row r="296" spans="1:29" s="3" customFormat="1">
      <c r="A296" s="42"/>
      <c r="B296" s="44"/>
      <c r="C296" s="47"/>
      <c r="R296" s="13"/>
      <c r="S296" s="13"/>
      <c r="T296" s="13"/>
      <c r="U296" s="13"/>
      <c r="V296" s="13"/>
      <c r="W296" s="13"/>
      <c r="X296" s="13"/>
      <c r="Y296" s="13"/>
      <c r="Z296" s="13"/>
      <c r="AA296" s="13"/>
      <c r="AB296" s="13"/>
      <c r="AC296" s="13"/>
    </row>
    <row r="297" spans="1:29" s="3" customFormat="1">
      <c r="A297" s="42"/>
      <c r="B297" s="44"/>
      <c r="C297" s="47"/>
      <c r="R297" s="13"/>
      <c r="S297" s="13"/>
      <c r="T297" s="13"/>
      <c r="U297" s="13"/>
      <c r="V297" s="13"/>
      <c r="W297" s="13"/>
      <c r="X297" s="13"/>
      <c r="Y297" s="13"/>
      <c r="Z297" s="13"/>
      <c r="AA297" s="13"/>
      <c r="AB297" s="13"/>
      <c r="AC297" s="13"/>
    </row>
    <row r="298" spans="1:29" s="3" customFormat="1">
      <c r="A298" s="42"/>
      <c r="B298" s="44"/>
      <c r="C298" s="47"/>
      <c r="R298" s="13"/>
      <c r="S298" s="13"/>
      <c r="T298" s="13"/>
      <c r="U298" s="13"/>
      <c r="V298" s="13"/>
      <c r="W298" s="13"/>
      <c r="X298" s="13"/>
      <c r="Y298" s="13"/>
      <c r="Z298" s="13"/>
      <c r="AA298" s="13"/>
      <c r="AB298" s="13"/>
      <c r="AC298" s="13"/>
    </row>
    <row r="299" spans="1:29" s="3" customFormat="1">
      <c r="A299" s="42"/>
      <c r="B299" s="44"/>
      <c r="C299" s="47"/>
      <c r="R299" s="13"/>
      <c r="S299" s="13"/>
      <c r="T299" s="13"/>
      <c r="U299" s="13"/>
      <c r="V299" s="13"/>
      <c r="W299" s="13"/>
      <c r="X299" s="13"/>
      <c r="Y299" s="13"/>
      <c r="Z299" s="13"/>
      <c r="AA299" s="13"/>
      <c r="AB299" s="13"/>
      <c r="AC299" s="13"/>
    </row>
    <row r="300" spans="1:29" s="3" customFormat="1">
      <c r="A300" s="42"/>
      <c r="B300" s="44"/>
      <c r="C300" s="47"/>
      <c r="R300" s="13"/>
      <c r="S300" s="13"/>
      <c r="T300" s="13"/>
      <c r="U300" s="13"/>
      <c r="V300" s="13"/>
      <c r="W300" s="13"/>
      <c r="X300" s="13"/>
      <c r="Y300" s="13"/>
      <c r="Z300" s="13"/>
      <c r="AA300" s="13"/>
      <c r="AB300" s="13"/>
      <c r="AC300" s="13"/>
    </row>
    <row r="301" spans="1:29" s="3" customFormat="1">
      <c r="A301" s="42"/>
      <c r="B301" s="44"/>
      <c r="C301" s="47"/>
      <c r="R301" s="13"/>
      <c r="S301" s="13"/>
      <c r="T301" s="13"/>
      <c r="U301" s="13"/>
      <c r="V301" s="13"/>
      <c r="W301" s="13"/>
      <c r="X301" s="13"/>
      <c r="Y301" s="13"/>
      <c r="Z301" s="13"/>
      <c r="AA301" s="13"/>
      <c r="AB301" s="13"/>
      <c r="AC301" s="13"/>
    </row>
    <row r="302" spans="1:29" s="3" customFormat="1">
      <c r="A302" s="42"/>
      <c r="B302" s="44"/>
      <c r="C302" s="47"/>
      <c r="R302" s="13"/>
      <c r="S302" s="13"/>
      <c r="T302" s="13"/>
      <c r="U302" s="13"/>
      <c r="V302" s="13"/>
      <c r="W302" s="13"/>
      <c r="X302" s="13"/>
      <c r="Y302" s="13"/>
      <c r="Z302" s="13"/>
      <c r="AA302" s="13"/>
      <c r="AB302" s="13"/>
      <c r="AC302" s="13"/>
    </row>
    <row r="303" spans="1:29" s="3" customFormat="1">
      <c r="A303" s="42"/>
      <c r="B303" s="44"/>
      <c r="C303" s="47"/>
      <c r="R303" s="13"/>
      <c r="S303" s="13"/>
      <c r="T303" s="13"/>
      <c r="U303" s="13"/>
      <c r="V303" s="13"/>
      <c r="W303" s="13"/>
      <c r="X303" s="13"/>
      <c r="Y303" s="13"/>
      <c r="Z303" s="13"/>
      <c r="AA303" s="13"/>
      <c r="AB303" s="13"/>
      <c r="AC303" s="13"/>
    </row>
    <row r="304" spans="1:29" s="3" customFormat="1">
      <c r="A304" s="42"/>
      <c r="B304" s="44"/>
      <c r="C304" s="47"/>
      <c r="R304" s="13"/>
      <c r="S304" s="13"/>
      <c r="T304" s="13"/>
      <c r="U304" s="13"/>
      <c r="V304" s="13"/>
      <c r="W304" s="13"/>
      <c r="X304" s="13"/>
      <c r="Y304" s="13"/>
      <c r="Z304" s="13"/>
      <c r="AA304" s="13"/>
      <c r="AB304" s="13"/>
      <c r="AC304" s="13"/>
    </row>
    <row r="305" spans="1:29" s="3" customFormat="1">
      <c r="A305" s="42"/>
      <c r="B305" s="44"/>
      <c r="C305" s="47"/>
      <c r="R305" s="13"/>
      <c r="S305" s="13"/>
      <c r="T305" s="13"/>
      <c r="U305" s="13"/>
      <c r="V305" s="13"/>
      <c r="W305" s="13"/>
      <c r="X305" s="13"/>
      <c r="Y305" s="13"/>
      <c r="Z305" s="13"/>
      <c r="AA305" s="13"/>
      <c r="AB305" s="13"/>
      <c r="AC305" s="13"/>
    </row>
    <row r="306" spans="1:29" s="3" customFormat="1">
      <c r="A306" s="42"/>
      <c r="B306" s="44"/>
      <c r="C306" s="47"/>
      <c r="R306" s="13"/>
      <c r="S306" s="13"/>
      <c r="T306" s="13"/>
      <c r="U306" s="13"/>
      <c r="V306" s="13"/>
      <c r="W306" s="13"/>
      <c r="X306" s="13"/>
      <c r="Y306" s="13"/>
      <c r="Z306" s="13"/>
      <c r="AA306" s="13"/>
      <c r="AB306" s="13"/>
      <c r="AC306" s="13"/>
    </row>
    <row r="307" spans="1:29" s="3" customFormat="1">
      <c r="A307" s="42"/>
      <c r="B307" s="44"/>
      <c r="C307" s="47"/>
      <c r="R307" s="13"/>
      <c r="S307" s="13"/>
      <c r="T307" s="13"/>
      <c r="U307" s="13"/>
      <c r="V307" s="13"/>
      <c r="W307" s="13"/>
      <c r="X307" s="13"/>
      <c r="Y307" s="13"/>
      <c r="Z307" s="13"/>
      <c r="AA307" s="13"/>
      <c r="AB307" s="13"/>
      <c r="AC307" s="13"/>
    </row>
    <row r="308" spans="1:29" s="3" customFormat="1">
      <c r="A308" s="42"/>
      <c r="B308" s="44"/>
      <c r="C308" s="47"/>
      <c r="R308" s="13"/>
      <c r="S308" s="13"/>
      <c r="T308" s="13"/>
      <c r="U308" s="13"/>
      <c r="V308" s="13"/>
      <c r="W308" s="13"/>
      <c r="X308" s="13"/>
      <c r="Y308" s="13"/>
      <c r="Z308" s="13"/>
      <c r="AA308" s="13"/>
      <c r="AB308" s="13"/>
      <c r="AC308" s="13"/>
    </row>
    <row r="309" spans="1:29" s="3" customFormat="1">
      <c r="A309" s="42"/>
      <c r="B309" s="44"/>
      <c r="C309" s="47"/>
      <c r="R309" s="13"/>
      <c r="S309" s="13"/>
      <c r="T309" s="13"/>
      <c r="U309" s="13"/>
      <c r="V309" s="13"/>
      <c r="W309" s="13"/>
      <c r="X309" s="13"/>
      <c r="Y309" s="13"/>
      <c r="Z309" s="13"/>
      <c r="AA309" s="13"/>
      <c r="AB309" s="13"/>
      <c r="AC309" s="13"/>
    </row>
    <row r="310" spans="1:29" s="3" customFormat="1">
      <c r="A310" s="42"/>
      <c r="B310" s="44"/>
      <c r="C310" s="47"/>
      <c r="R310" s="13"/>
      <c r="S310" s="13"/>
      <c r="T310" s="13"/>
      <c r="U310" s="13"/>
      <c r="V310" s="13"/>
      <c r="W310" s="13"/>
      <c r="X310" s="13"/>
      <c r="Y310" s="13"/>
      <c r="Z310" s="13"/>
      <c r="AA310" s="13"/>
      <c r="AB310" s="13"/>
      <c r="AC310" s="13"/>
    </row>
    <row r="311" spans="1:29" s="3" customFormat="1">
      <c r="A311" s="42"/>
      <c r="B311" s="44"/>
      <c r="C311" s="47"/>
      <c r="R311" s="13"/>
      <c r="S311" s="13"/>
      <c r="T311" s="13"/>
      <c r="U311" s="13"/>
      <c r="V311" s="13"/>
      <c r="W311" s="13"/>
      <c r="X311" s="13"/>
      <c r="Y311" s="13"/>
      <c r="Z311" s="13"/>
      <c r="AA311" s="13"/>
      <c r="AB311" s="13"/>
      <c r="AC311" s="13"/>
    </row>
    <row r="312" spans="1:29" s="3" customFormat="1">
      <c r="A312" s="42"/>
      <c r="B312" s="44"/>
      <c r="C312" s="47"/>
      <c r="R312" s="13"/>
      <c r="S312" s="13"/>
      <c r="T312" s="13"/>
      <c r="U312" s="13"/>
      <c r="V312" s="13"/>
      <c r="W312" s="13"/>
      <c r="X312" s="13"/>
      <c r="Y312" s="13"/>
      <c r="Z312" s="13"/>
      <c r="AA312" s="13"/>
      <c r="AB312" s="13"/>
      <c r="AC312" s="13"/>
    </row>
    <row r="313" spans="1:29" s="3" customFormat="1">
      <c r="A313" s="42"/>
      <c r="B313" s="44"/>
      <c r="C313" s="47"/>
      <c r="R313" s="13"/>
      <c r="S313" s="13"/>
      <c r="T313" s="13"/>
      <c r="U313" s="13"/>
      <c r="V313" s="13"/>
      <c r="W313" s="13"/>
      <c r="X313" s="13"/>
      <c r="Y313" s="13"/>
      <c r="Z313" s="13"/>
      <c r="AA313" s="13"/>
      <c r="AB313" s="13"/>
      <c r="AC313" s="13"/>
    </row>
    <row r="314" spans="1:29" s="3" customFormat="1">
      <c r="A314" s="42"/>
      <c r="B314" s="44"/>
      <c r="C314" s="47"/>
      <c r="R314" s="13"/>
      <c r="S314" s="13"/>
      <c r="T314" s="13"/>
      <c r="U314" s="13"/>
      <c r="V314" s="13"/>
      <c r="W314" s="13"/>
      <c r="X314" s="13"/>
      <c r="Y314" s="13"/>
      <c r="Z314" s="13"/>
      <c r="AA314" s="13"/>
      <c r="AB314" s="13"/>
      <c r="AC314" s="13"/>
    </row>
    <row r="315" spans="1:29" s="3" customFormat="1">
      <c r="A315" s="42"/>
      <c r="B315" s="44"/>
      <c r="C315" s="47"/>
      <c r="R315" s="13"/>
      <c r="S315" s="13"/>
      <c r="T315" s="13"/>
      <c r="U315" s="13"/>
      <c r="V315" s="13"/>
      <c r="W315" s="13"/>
      <c r="X315" s="13"/>
      <c r="Y315" s="13"/>
      <c r="Z315" s="13"/>
      <c r="AA315" s="13"/>
      <c r="AB315" s="13"/>
      <c r="AC315" s="13"/>
    </row>
    <row r="316" spans="1:29" s="3" customFormat="1">
      <c r="A316" s="42"/>
      <c r="B316" s="44"/>
      <c r="C316" s="47"/>
      <c r="R316" s="13"/>
      <c r="S316" s="13"/>
      <c r="T316" s="13"/>
      <c r="U316" s="13"/>
      <c r="V316" s="13"/>
      <c r="W316" s="13"/>
      <c r="X316" s="13"/>
      <c r="Y316" s="13"/>
      <c r="Z316" s="13"/>
      <c r="AA316" s="13"/>
      <c r="AB316" s="13"/>
      <c r="AC316" s="13"/>
    </row>
    <row r="317" spans="1:29" s="3" customFormat="1">
      <c r="A317" s="42"/>
      <c r="B317" s="44"/>
      <c r="C317" s="47"/>
      <c r="R317" s="13"/>
      <c r="S317" s="13"/>
      <c r="T317" s="13"/>
      <c r="U317" s="13"/>
      <c r="V317" s="13"/>
      <c r="W317" s="13"/>
      <c r="X317" s="13"/>
      <c r="Y317" s="13"/>
      <c r="Z317" s="13"/>
      <c r="AA317" s="13"/>
      <c r="AB317" s="13"/>
      <c r="AC317" s="13"/>
    </row>
    <row r="318" spans="1:29" s="3" customFormat="1">
      <c r="A318" s="42"/>
      <c r="B318" s="44"/>
      <c r="C318" s="47"/>
      <c r="R318" s="13"/>
      <c r="S318" s="13"/>
      <c r="T318" s="13"/>
      <c r="U318" s="13"/>
      <c r="V318" s="13"/>
      <c r="W318" s="13"/>
      <c r="X318" s="13"/>
      <c r="Y318" s="13"/>
      <c r="Z318" s="13"/>
      <c r="AA318" s="13"/>
      <c r="AB318" s="13"/>
      <c r="AC318" s="13"/>
    </row>
    <row r="319" spans="1:29" s="3" customFormat="1">
      <c r="A319" s="42"/>
      <c r="B319" s="44"/>
      <c r="C319" s="47"/>
      <c r="R319" s="13"/>
      <c r="S319" s="13"/>
      <c r="T319" s="13"/>
      <c r="U319" s="13"/>
      <c r="V319" s="13"/>
      <c r="W319" s="13"/>
      <c r="X319" s="13"/>
      <c r="Y319" s="13"/>
      <c r="Z319" s="13"/>
      <c r="AA319" s="13"/>
      <c r="AB319" s="13"/>
      <c r="AC319" s="13"/>
    </row>
    <row r="320" spans="1:29" s="3" customFormat="1">
      <c r="A320" s="42"/>
      <c r="B320" s="44"/>
      <c r="C320" s="47"/>
      <c r="R320" s="13"/>
      <c r="S320" s="13"/>
      <c r="T320" s="13"/>
      <c r="U320" s="13"/>
      <c r="V320" s="13"/>
      <c r="W320" s="13"/>
      <c r="X320" s="13"/>
      <c r="Y320" s="13"/>
      <c r="Z320" s="13"/>
      <c r="AA320" s="13"/>
      <c r="AB320" s="13"/>
      <c r="AC320" s="13"/>
    </row>
    <row r="321" spans="1:29" s="3" customFormat="1">
      <c r="A321" s="42"/>
      <c r="B321" s="44"/>
      <c r="C321" s="47"/>
      <c r="R321" s="13"/>
      <c r="S321" s="13"/>
      <c r="T321" s="13"/>
      <c r="U321" s="13"/>
      <c r="V321" s="13"/>
      <c r="W321" s="13"/>
      <c r="X321" s="13"/>
      <c r="Y321" s="13"/>
      <c r="Z321" s="13"/>
      <c r="AA321" s="13"/>
      <c r="AB321" s="13"/>
      <c r="AC321" s="13"/>
    </row>
    <row r="322" spans="1:29" s="3" customFormat="1">
      <c r="A322" s="42"/>
      <c r="B322" s="44"/>
      <c r="C322" s="47"/>
      <c r="R322" s="13"/>
      <c r="S322" s="13"/>
      <c r="T322" s="13"/>
      <c r="U322" s="13"/>
      <c r="V322" s="13"/>
      <c r="W322" s="13"/>
      <c r="X322" s="13"/>
      <c r="Y322" s="13"/>
      <c r="Z322" s="13"/>
      <c r="AA322" s="13"/>
      <c r="AB322" s="13"/>
      <c r="AC322" s="13"/>
    </row>
    <row r="323" spans="1:29" s="3" customFormat="1">
      <c r="A323" s="42"/>
      <c r="B323" s="44"/>
      <c r="C323" s="47"/>
      <c r="R323" s="13"/>
      <c r="S323" s="13"/>
      <c r="T323" s="13"/>
      <c r="U323" s="13"/>
      <c r="V323" s="13"/>
      <c r="W323" s="13"/>
      <c r="X323" s="13"/>
      <c r="Y323" s="13"/>
      <c r="Z323" s="13"/>
      <c r="AA323" s="13"/>
      <c r="AB323" s="13"/>
      <c r="AC323" s="13"/>
    </row>
    <row r="324" spans="1:29" s="3" customFormat="1">
      <c r="A324" s="42"/>
      <c r="B324" s="44"/>
      <c r="C324" s="47"/>
      <c r="R324" s="13"/>
      <c r="S324" s="13"/>
      <c r="T324" s="13"/>
      <c r="U324" s="13"/>
      <c r="V324" s="13"/>
      <c r="W324" s="13"/>
      <c r="X324" s="13"/>
      <c r="Y324" s="13"/>
      <c r="Z324" s="13"/>
      <c r="AA324" s="13"/>
      <c r="AB324" s="13"/>
      <c r="AC324" s="13"/>
    </row>
    <row r="325" spans="1:29" s="3" customFormat="1">
      <c r="A325" s="42"/>
      <c r="B325" s="44"/>
      <c r="C325" s="47"/>
      <c r="R325" s="13"/>
      <c r="S325" s="13"/>
      <c r="T325" s="13"/>
      <c r="U325" s="13"/>
      <c r="V325" s="13"/>
      <c r="W325" s="13"/>
      <c r="X325" s="13"/>
      <c r="Y325" s="13"/>
      <c r="Z325" s="13"/>
      <c r="AA325" s="13"/>
      <c r="AB325" s="13"/>
      <c r="AC325" s="13"/>
    </row>
    <row r="326" spans="1:29" s="3" customFormat="1">
      <c r="A326" s="42"/>
      <c r="B326" s="44"/>
      <c r="C326" s="47"/>
      <c r="R326" s="13"/>
      <c r="S326" s="13"/>
      <c r="T326" s="13"/>
      <c r="U326" s="13"/>
      <c r="V326" s="13"/>
      <c r="W326" s="13"/>
      <c r="X326" s="13"/>
      <c r="Y326" s="13"/>
      <c r="Z326" s="13"/>
      <c r="AA326" s="13"/>
      <c r="AB326" s="13"/>
      <c r="AC326" s="13"/>
    </row>
    <row r="327" spans="1:29" s="3" customFormat="1">
      <c r="A327" s="42"/>
      <c r="B327" s="44"/>
      <c r="C327" s="47"/>
      <c r="R327" s="13"/>
      <c r="S327" s="13"/>
      <c r="T327" s="13"/>
      <c r="U327" s="13"/>
      <c r="V327" s="13"/>
      <c r="W327" s="13"/>
      <c r="X327" s="13"/>
      <c r="Y327" s="13"/>
      <c r="Z327" s="13"/>
      <c r="AA327" s="13"/>
      <c r="AB327" s="13"/>
      <c r="AC327" s="13"/>
    </row>
    <row r="328" spans="1:29" s="3" customFormat="1">
      <c r="A328" s="42"/>
      <c r="B328" s="44"/>
      <c r="C328" s="47"/>
      <c r="R328" s="13"/>
      <c r="S328" s="13"/>
      <c r="T328" s="13"/>
      <c r="U328" s="13"/>
      <c r="V328" s="13"/>
      <c r="W328" s="13"/>
      <c r="X328" s="13"/>
      <c r="Y328" s="13"/>
      <c r="Z328" s="13"/>
      <c r="AA328" s="13"/>
      <c r="AB328" s="13"/>
      <c r="AC328" s="13"/>
    </row>
    <row r="329" spans="1:29" s="3" customFormat="1">
      <c r="A329" s="42"/>
      <c r="B329" s="44"/>
      <c r="C329" s="47"/>
      <c r="R329" s="13"/>
      <c r="S329" s="13"/>
      <c r="T329" s="13"/>
      <c r="U329" s="13"/>
      <c r="V329" s="13"/>
      <c r="W329" s="13"/>
      <c r="X329" s="13"/>
      <c r="Y329" s="13"/>
      <c r="Z329" s="13"/>
      <c r="AA329" s="13"/>
      <c r="AB329" s="13"/>
      <c r="AC329" s="13"/>
    </row>
    <row r="330" spans="1:29" s="3" customFormat="1">
      <c r="A330" s="42"/>
      <c r="B330" s="44"/>
      <c r="C330" s="47"/>
      <c r="R330" s="13"/>
      <c r="S330" s="13"/>
      <c r="T330" s="13"/>
      <c r="U330" s="13"/>
      <c r="V330" s="13"/>
      <c r="W330" s="13"/>
      <c r="X330" s="13"/>
      <c r="Y330" s="13"/>
      <c r="Z330" s="13"/>
      <c r="AA330" s="13"/>
      <c r="AB330" s="13"/>
      <c r="AC330" s="13"/>
    </row>
    <row r="331" spans="1:29" s="3" customFormat="1">
      <c r="A331" s="42"/>
      <c r="B331" s="44"/>
      <c r="C331" s="47"/>
      <c r="R331" s="13"/>
      <c r="S331" s="13"/>
      <c r="T331" s="13"/>
      <c r="U331" s="13"/>
      <c r="V331" s="13"/>
      <c r="W331" s="13"/>
      <c r="X331" s="13"/>
      <c r="Y331" s="13"/>
      <c r="Z331" s="13"/>
      <c r="AA331" s="13"/>
      <c r="AB331" s="13"/>
      <c r="AC331" s="13"/>
    </row>
    <row r="332" spans="1:29" s="3" customFormat="1">
      <c r="A332" s="42"/>
      <c r="B332" s="44"/>
      <c r="C332" s="47"/>
      <c r="R332" s="13"/>
      <c r="S332" s="13"/>
      <c r="T332" s="13"/>
      <c r="U332" s="13"/>
      <c r="V332" s="13"/>
      <c r="W332" s="13"/>
      <c r="X332" s="13"/>
      <c r="Y332" s="13"/>
      <c r="Z332" s="13"/>
      <c r="AA332" s="13"/>
      <c r="AB332" s="13"/>
      <c r="AC332" s="13"/>
    </row>
    <row r="333" spans="1:29" s="3" customFormat="1">
      <c r="A333" s="42"/>
      <c r="B333" s="44"/>
      <c r="C333" s="47"/>
      <c r="R333" s="13"/>
      <c r="S333" s="13"/>
      <c r="T333" s="13"/>
      <c r="U333" s="13"/>
      <c r="V333" s="13"/>
      <c r="W333" s="13"/>
      <c r="X333" s="13"/>
      <c r="Y333" s="13"/>
      <c r="Z333" s="13"/>
      <c r="AA333" s="13"/>
      <c r="AB333" s="13"/>
      <c r="AC333" s="13"/>
    </row>
    <row r="334" spans="1:29" s="3" customFormat="1">
      <c r="A334" s="42"/>
      <c r="B334" s="44"/>
      <c r="C334" s="47"/>
      <c r="R334" s="13"/>
      <c r="S334" s="13"/>
      <c r="T334" s="13"/>
      <c r="U334" s="13"/>
      <c r="V334" s="13"/>
      <c r="W334" s="13"/>
      <c r="X334" s="13"/>
      <c r="Y334" s="13"/>
      <c r="Z334" s="13"/>
      <c r="AA334" s="13"/>
      <c r="AB334" s="13"/>
      <c r="AC334" s="13"/>
    </row>
    <row r="335" spans="1:29" s="3" customFormat="1">
      <c r="A335" s="42"/>
      <c r="B335" s="44"/>
      <c r="C335" s="47"/>
      <c r="R335" s="13"/>
      <c r="S335" s="13"/>
      <c r="T335" s="13"/>
      <c r="U335" s="13"/>
      <c r="V335" s="13"/>
      <c r="W335" s="13"/>
      <c r="X335" s="13"/>
      <c r="Y335" s="13"/>
      <c r="Z335" s="13"/>
      <c r="AA335" s="13"/>
      <c r="AB335" s="13"/>
      <c r="AC335" s="13"/>
    </row>
    <row r="336" spans="1:29" s="3" customFormat="1">
      <c r="A336" s="42"/>
      <c r="B336" s="44"/>
      <c r="C336" s="47"/>
      <c r="R336" s="13"/>
      <c r="S336" s="13"/>
      <c r="T336" s="13"/>
      <c r="U336" s="13"/>
      <c r="V336" s="13"/>
      <c r="W336" s="13"/>
      <c r="X336" s="13"/>
      <c r="Y336" s="13"/>
      <c r="Z336" s="13"/>
      <c r="AA336" s="13"/>
      <c r="AB336" s="13"/>
      <c r="AC336" s="13"/>
    </row>
    <row r="337" spans="1:29" s="3" customFormat="1">
      <c r="A337" s="42"/>
      <c r="B337" s="44"/>
      <c r="C337" s="47"/>
      <c r="R337" s="13"/>
      <c r="S337" s="13"/>
      <c r="T337" s="13"/>
      <c r="U337" s="13"/>
      <c r="V337" s="13"/>
      <c r="W337" s="13"/>
      <c r="X337" s="13"/>
      <c r="Y337" s="13"/>
      <c r="Z337" s="13"/>
      <c r="AA337" s="13"/>
      <c r="AB337" s="13"/>
      <c r="AC337" s="13"/>
    </row>
    <row r="338" spans="1:29" s="3" customFormat="1">
      <c r="A338" s="42"/>
      <c r="B338" s="44"/>
      <c r="C338" s="47"/>
      <c r="R338" s="13"/>
      <c r="S338" s="13"/>
      <c r="T338" s="13"/>
      <c r="U338" s="13"/>
      <c r="V338" s="13"/>
      <c r="W338" s="13"/>
      <c r="X338" s="13"/>
      <c r="Y338" s="13"/>
      <c r="Z338" s="13"/>
      <c r="AA338" s="13"/>
      <c r="AB338" s="13"/>
      <c r="AC338" s="13"/>
    </row>
    <row r="339" spans="1:29" s="3" customFormat="1">
      <c r="A339" s="42"/>
      <c r="B339" s="44"/>
      <c r="C339" s="47"/>
      <c r="R339" s="13"/>
      <c r="S339" s="13"/>
      <c r="T339" s="13"/>
      <c r="U339" s="13"/>
      <c r="V339" s="13"/>
      <c r="W339" s="13"/>
      <c r="X339" s="13"/>
      <c r="Y339" s="13"/>
      <c r="Z339" s="13"/>
      <c r="AA339" s="13"/>
      <c r="AB339" s="13"/>
      <c r="AC339" s="13"/>
    </row>
    <row r="340" spans="1:29" s="3" customFormat="1">
      <c r="A340" s="42"/>
      <c r="B340" s="44"/>
      <c r="C340" s="47"/>
      <c r="R340" s="13"/>
      <c r="S340" s="13"/>
      <c r="T340" s="13"/>
      <c r="U340" s="13"/>
      <c r="V340" s="13"/>
      <c r="W340" s="13"/>
      <c r="X340" s="13"/>
      <c r="Y340" s="13"/>
      <c r="Z340" s="13"/>
      <c r="AA340" s="13"/>
      <c r="AB340" s="13"/>
      <c r="AC340" s="13"/>
    </row>
    <row r="341" spans="1:29" s="3" customFormat="1">
      <c r="A341" s="42"/>
      <c r="B341" s="44"/>
      <c r="C341" s="47"/>
      <c r="R341" s="13"/>
      <c r="S341" s="13"/>
      <c r="T341" s="13"/>
      <c r="U341" s="13"/>
      <c r="V341" s="13"/>
      <c r="W341" s="13"/>
      <c r="X341" s="13"/>
      <c r="Y341" s="13"/>
      <c r="Z341" s="13"/>
      <c r="AA341" s="13"/>
      <c r="AB341" s="13"/>
      <c r="AC341" s="13"/>
    </row>
    <row r="342" spans="1:29" s="3" customFormat="1">
      <c r="A342" s="42"/>
      <c r="B342" s="44"/>
      <c r="C342" s="47"/>
      <c r="R342" s="13"/>
      <c r="S342" s="13"/>
      <c r="T342" s="13"/>
      <c r="U342" s="13"/>
      <c r="V342" s="13"/>
      <c r="W342" s="13"/>
      <c r="X342" s="13"/>
      <c r="Y342" s="13"/>
      <c r="Z342" s="13"/>
      <c r="AA342" s="13"/>
      <c r="AB342" s="13"/>
      <c r="AC342" s="13"/>
    </row>
    <row r="343" spans="1:29" s="3" customFormat="1">
      <c r="A343" s="42"/>
      <c r="B343" s="44"/>
      <c r="C343" s="47"/>
      <c r="R343" s="13"/>
      <c r="S343" s="13"/>
      <c r="T343" s="13"/>
      <c r="U343" s="13"/>
      <c r="V343" s="13"/>
      <c r="W343" s="13"/>
      <c r="X343" s="13"/>
      <c r="Y343" s="13"/>
      <c r="Z343" s="13"/>
      <c r="AA343" s="13"/>
      <c r="AB343" s="13"/>
      <c r="AC343" s="13"/>
    </row>
    <row r="344" spans="1:29" s="3" customFormat="1">
      <c r="A344" s="42"/>
      <c r="B344" s="44"/>
      <c r="C344" s="47"/>
      <c r="R344" s="13"/>
      <c r="S344" s="13"/>
      <c r="T344" s="13"/>
      <c r="U344" s="13"/>
      <c r="V344" s="13"/>
      <c r="W344" s="13"/>
      <c r="X344" s="13"/>
      <c r="Y344" s="13"/>
      <c r="Z344" s="13"/>
      <c r="AA344" s="13"/>
      <c r="AB344" s="13"/>
      <c r="AC344" s="13"/>
    </row>
    <row r="345" spans="1:29" s="3" customFormat="1">
      <c r="A345" s="42"/>
      <c r="B345" s="44"/>
      <c r="C345" s="47"/>
      <c r="R345" s="13"/>
      <c r="S345" s="13"/>
      <c r="T345" s="13"/>
      <c r="U345" s="13"/>
      <c r="V345" s="13"/>
      <c r="W345" s="13"/>
      <c r="X345" s="13"/>
      <c r="Y345" s="13"/>
      <c r="Z345" s="13"/>
      <c r="AA345" s="13"/>
      <c r="AB345" s="13"/>
      <c r="AC345" s="13"/>
    </row>
    <row r="346" spans="1:29" s="3" customFormat="1">
      <c r="A346" s="42"/>
      <c r="B346" s="44"/>
      <c r="C346" s="47"/>
      <c r="R346" s="13"/>
      <c r="S346" s="13"/>
      <c r="T346" s="13"/>
      <c r="U346" s="13"/>
      <c r="V346" s="13"/>
      <c r="W346" s="13"/>
      <c r="X346" s="13"/>
      <c r="Y346" s="13"/>
      <c r="Z346" s="13"/>
      <c r="AA346" s="13"/>
      <c r="AB346" s="13"/>
      <c r="AC346" s="13"/>
    </row>
    <row r="347" spans="1:29" s="3" customFormat="1">
      <c r="A347" s="42"/>
      <c r="B347" s="44"/>
      <c r="C347" s="47"/>
      <c r="R347" s="13"/>
      <c r="S347" s="13"/>
      <c r="T347" s="13"/>
      <c r="U347" s="13"/>
      <c r="V347" s="13"/>
      <c r="W347" s="13"/>
      <c r="X347" s="13"/>
      <c r="Y347" s="13"/>
      <c r="Z347" s="13"/>
      <c r="AA347" s="13"/>
      <c r="AB347" s="13"/>
      <c r="AC347" s="13"/>
    </row>
    <row r="348" spans="1:29" s="3" customFormat="1">
      <c r="A348" s="42"/>
      <c r="B348" s="44"/>
      <c r="C348" s="47"/>
      <c r="R348" s="13"/>
      <c r="S348" s="13"/>
      <c r="T348" s="13"/>
      <c r="U348" s="13"/>
      <c r="V348" s="13"/>
      <c r="W348" s="13"/>
      <c r="X348" s="13"/>
      <c r="Y348" s="13"/>
      <c r="Z348" s="13"/>
      <c r="AA348" s="13"/>
      <c r="AB348" s="13"/>
      <c r="AC348" s="13"/>
    </row>
    <row r="349" spans="1:29" s="3" customFormat="1">
      <c r="A349" s="42"/>
      <c r="B349" s="44"/>
      <c r="C349" s="47"/>
      <c r="R349" s="13"/>
      <c r="S349" s="13"/>
      <c r="T349" s="13"/>
      <c r="U349" s="13"/>
      <c r="V349" s="13"/>
      <c r="W349" s="13"/>
      <c r="X349" s="13"/>
      <c r="Y349" s="13"/>
      <c r="Z349" s="13"/>
      <c r="AA349" s="13"/>
      <c r="AB349" s="13"/>
      <c r="AC349" s="13"/>
    </row>
    <row r="350" spans="1:29" s="3" customFormat="1">
      <c r="A350" s="42"/>
      <c r="B350" s="44"/>
      <c r="C350" s="47"/>
      <c r="R350" s="13"/>
      <c r="S350" s="13"/>
      <c r="T350" s="13"/>
      <c r="U350" s="13"/>
      <c r="V350" s="13"/>
      <c r="W350" s="13"/>
      <c r="X350" s="13"/>
      <c r="Y350" s="13"/>
      <c r="Z350" s="13"/>
      <c r="AA350" s="13"/>
      <c r="AB350" s="13"/>
      <c r="AC350" s="13"/>
    </row>
    <row r="351" spans="1:29" s="3" customFormat="1">
      <c r="A351" s="42"/>
      <c r="B351" s="44"/>
      <c r="C351" s="47"/>
      <c r="R351" s="13"/>
      <c r="S351" s="13"/>
      <c r="T351" s="13"/>
      <c r="U351" s="13"/>
      <c r="V351" s="13"/>
      <c r="W351" s="13"/>
      <c r="X351" s="13"/>
      <c r="Y351" s="13"/>
      <c r="Z351" s="13"/>
      <c r="AA351" s="13"/>
      <c r="AB351" s="13"/>
      <c r="AC351" s="13"/>
    </row>
    <row r="352" spans="1:29" s="3" customFormat="1">
      <c r="A352" s="42"/>
      <c r="B352" s="44"/>
      <c r="C352" s="47"/>
      <c r="R352" s="13"/>
      <c r="S352" s="13"/>
      <c r="T352" s="13"/>
      <c r="U352" s="13"/>
      <c r="V352" s="13"/>
      <c r="W352" s="13"/>
      <c r="X352" s="13"/>
      <c r="Y352" s="13"/>
      <c r="Z352" s="13"/>
      <c r="AA352" s="13"/>
      <c r="AB352" s="13"/>
      <c r="AC352" s="13"/>
    </row>
    <row r="353" spans="1:29" s="3" customFormat="1">
      <c r="A353" s="42"/>
      <c r="B353" s="44"/>
      <c r="C353" s="47"/>
      <c r="R353" s="13"/>
      <c r="S353" s="13"/>
      <c r="T353" s="13"/>
      <c r="U353" s="13"/>
      <c r="V353" s="13"/>
      <c r="W353" s="13"/>
      <c r="X353" s="13"/>
      <c r="Y353" s="13"/>
      <c r="Z353" s="13"/>
      <c r="AA353" s="13"/>
      <c r="AB353" s="13"/>
      <c r="AC353" s="13"/>
    </row>
    <row r="354" spans="1:29" s="3" customFormat="1">
      <c r="A354" s="42"/>
      <c r="B354" s="44"/>
      <c r="C354" s="47"/>
      <c r="R354" s="13"/>
      <c r="S354" s="13"/>
      <c r="T354" s="13"/>
      <c r="U354" s="13"/>
      <c r="V354" s="13"/>
      <c r="W354" s="13"/>
      <c r="X354" s="13"/>
      <c r="Y354" s="13"/>
      <c r="Z354" s="13"/>
      <c r="AA354" s="13"/>
      <c r="AB354" s="13"/>
      <c r="AC354" s="13"/>
    </row>
    <row r="355" spans="1:29" s="3" customFormat="1">
      <c r="A355" s="42"/>
      <c r="B355" s="44"/>
      <c r="C355" s="47"/>
      <c r="R355" s="13"/>
      <c r="S355" s="13"/>
      <c r="T355" s="13"/>
      <c r="U355" s="13"/>
      <c r="V355" s="13"/>
      <c r="W355" s="13"/>
      <c r="X355" s="13"/>
      <c r="Y355" s="13"/>
      <c r="Z355" s="13"/>
      <c r="AA355" s="13"/>
      <c r="AB355" s="13"/>
      <c r="AC355" s="13"/>
    </row>
    <row r="356" spans="1:29" s="3" customFormat="1">
      <c r="A356" s="42"/>
      <c r="B356" s="44"/>
      <c r="C356" s="47"/>
      <c r="R356" s="13"/>
      <c r="S356" s="13"/>
      <c r="T356" s="13"/>
      <c r="U356" s="13"/>
      <c r="V356" s="13"/>
      <c r="W356" s="13"/>
      <c r="X356" s="13"/>
      <c r="Y356" s="13"/>
      <c r="Z356" s="13"/>
      <c r="AA356" s="13"/>
      <c r="AB356" s="13"/>
      <c r="AC356" s="13"/>
    </row>
    <row r="357" spans="1:29" s="3" customFormat="1">
      <c r="A357" s="42"/>
      <c r="B357" s="44"/>
      <c r="C357" s="47"/>
      <c r="R357" s="13"/>
      <c r="S357" s="13"/>
      <c r="T357" s="13"/>
      <c r="U357" s="13"/>
      <c r="V357" s="13"/>
      <c r="W357" s="13"/>
      <c r="X357" s="13"/>
      <c r="Y357" s="13"/>
      <c r="Z357" s="13"/>
      <c r="AA357" s="13"/>
      <c r="AB357" s="13"/>
      <c r="AC357" s="13"/>
    </row>
    <row r="358" spans="1:29" s="3" customFormat="1">
      <c r="A358" s="42"/>
      <c r="B358" s="44"/>
      <c r="C358" s="47"/>
      <c r="R358" s="13"/>
      <c r="S358" s="13"/>
      <c r="T358" s="13"/>
      <c r="U358" s="13"/>
      <c r="V358" s="13"/>
      <c r="W358" s="13"/>
      <c r="X358" s="13"/>
      <c r="Y358" s="13"/>
      <c r="Z358" s="13"/>
      <c r="AA358" s="13"/>
      <c r="AB358" s="13"/>
      <c r="AC358" s="13"/>
    </row>
    <row r="359" spans="1:29" s="3" customFormat="1">
      <c r="A359" s="42"/>
      <c r="B359" s="44"/>
      <c r="C359" s="47"/>
      <c r="R359" s="13"/>
      <c r="S359" s="13"/>
      <c r="T359" s="13"/>
      <c r="U359" s="13"/>
      <c r="V359" s="13"/>
      <c r="W359" s="13"/>
      <c r="X359" s="13"/>
      <c r="Y359" s="13"/>
      <c r="Z359" s="13"/>
      <c r="AA359" s="13"/>
      <c r="AB359" s="13"/>
      <c r="AC359" s="13"/>
    </row>
    <row r="360" spans="1:29" s="3" customFormat="1">
      <c r="A360" s="42"/>
      <c r="B360" s="44"/>
      <c r="C360" s="47"/>
      <c r="R360" s="13"/>
      <c r="S360" s="13"/>
      <c r="T360" s="13"/>
      <c r="U360" s="13"/>
      <c r="V360" s="13"/>
      <c r="W360" s="13"/>
      <c r="X360" s="13"/>
      <c r="Y360" s="13"/>
      <c r="Z360" s="13"/>
      <c r="AA360" s="13"/>
      <c r="AB360" s="13"/>
      <c r="AC360" s="13"/>
    </row>
    <row r="361" spans="1:29" s="3" customFormat="1">
      <c r="A361" s="42"/>
      <c r="B361" s="44"/>
      <c r="C361" s="47"/>
      <c r="R361" s="13"/>
      <c r="S361" s="13"/>
      <c r="T361" s="13"/>
      <c r="U361" s="13"/>
      <c r="V361" s="13"/>
      <c r="W361" s="13"/>
      <c r="X361" s="13"/>
      <c r="Y361" s="13"/>
      <c r="Z361" s="13"/>
      <c r="AA361" s="13"/>
      <c r="AB361" s="13"/>
      <c r="AC361" s="13"/>
    </row>
    <row r="362" spans="1:29" s="3" customFormat="1">
      <c r="A362" s="42"/>
      <c r="B362" s="44"/>
      <c r="C362" s="47"/>
      <c r="R362" s="13"/>
      <c r="S362" s="13"/>
      <c r="T362" s="13"/>
      <c r="U362" s="13"/>
      <c r="V362" s="13"/>
      <c r="W362" s="13"/>
      <c r="X362" s="13"/>
      <c r="Y362" s="13"/>
      <c r="Z362" s="13"/>
      <c r="AA362" s="13"/>
      <c r="AB362" s="13"/>
      <c r="AC362" s="13"/>
    </row>
    <row r="363" spans="1:29" s="3" customFormat="1">
      <c r="A363" s="42"/>
      <c r="B363" s="44"/>
      <c r="C363" s="47"/>
      <c r="R363" s="13"/>
      <c r="S363" s="13"/>
      <c r="T363" s="13"/>
      <c r="U363" s="13"/>
      <c r="V363" s="13"/>
      <c r="W363" s="13"/>
      <c r="X363" s="13"/>
      <c r="Y363" s="13"/>
      <c r="Z363" s="13"/>
      <c r="AA363" s="13"/>
      <c r="AB363" s="13"/>
      <c r="AC363" s="13"/>
    </row>
    <row r="364" spans="1:29" s="3" customFormat="1">
      <c r="A364" s="42"/>
      <c r="B364" s="44"/>
      <c r="C364" s="47"/>
      <c r="R364" s="13"/>
      <c r="S364" s="13"/>
      <c r="T364" s="13"/>
      <c r="U364" s="13"/>
      <c r="V364" s="13"/>
      <c r="W364" s="13"/>
      <c r="X364" s="13"/>
      <c r="Y364" s="13"/>
      <c r="Z364" s="13"/>
      <c r="AA364" s="13"/>
      <c r="AB364" s="13"/>
      <c r="AC364" s="13"/>
    </row>
    <row r="365" spans="1:29" s="3" customFormat="1">
      <c r="A365" s="42"/>
      <c r="B365" s="44"/>
      <c r="C365" s="47"/>
      <c r="R365" s="13"/>
      <c r="S365" s="13"/>
      <c r="T365" s="13"/>
      <c r="U365" s="13"/>
      <c r="V365" s="13"/>
      <c r="W365" s="13"/>
      <c r="X365" s="13"/>
      <c r="Y365" s="13"/>
      <c r="Z365" s="13"/>
      <c r="AA365" s="13"/>
      <c r="AB365" s="13"/>
      <c r="AC365" s="13"/>
    </row>
    <row r="366" spans="1:29" s="3" customFormat="1">
      <c r="A366" s="42"/>
      <c r="B366" s="44"/>
      <c r="C366" s="47"/>
      <c r="R366" s="13"/>
      <c r="S366" s="13"/>
      <c r="T366" s="13"/>
      <c r="U366" s="13"/>
      <c r="V366" s="13"/>
      <c r="W366" s="13"/>
      <c r="X366" s="13"/>
      <c r="Y366" s="13"/>
      <c r="Z366" s="13"/>
      <c r="AA366" s="13"/>
      <c r="AB366" s="13"/>
      <c r="AC366" s="13"/>
    </row>
    <row r="367" spans="1:29" s="3" customFormat="1">
      <c r="A367" s="42"/>
      <c r="B367" s="44"/>
      <c r="C367" s="47"/>
      <c r="R367" s="13"/>
      <c r="S367" s="13"/>
      <c r="T367" s="13"/>
      <c r="U367" s="13"/>
      <c r="V367" s="13"/>
      <c r="W367" s="13"/>
      <c r="X367" s="13"/>
      <c r="Y367" s="13"/>
      <c r="Z367" s="13"/>
      <c r="AA367" s="13"/>
      <c r="AB367" s="13"/>
      <c r="AC367" s="13"/>
    </row>
    <row r="368" spans="1:29" s="3" customFormat="1">
      <c r="A368" s="42"/>
      <c r="B368" s="44"/>
      <c r="C368" s="47"/>
      <c r="R368" s="13"/>
      <c r="S368" s="13"/>
      <c r="T368" s="13"/>
      <c r="U368" s="13"/>
      <c r="V368" s="13"/>
      <c r="W368" s="13"/>
      <c r="X368" s="13"/>
      <c r="Y368" s="13"/>
      <c r="Z368" s="13"/>
      <c r="AA368" s="13"/>
      <c r="AB368" s="13"/>
      <c r="AC368" s="13"/>
    </row>
    <row r="369" spans="1:29" s="3" customFormat="1">
      <c r="A369" s="42"/>
      <c r="B369" s="44"/>
      <c r="C369" s="47"/>
      <c r="R369" s="13"/>
      <c r="S369" s="13"/>
      <c r="T369" s="13"/>
      <c r="U369" s="13"/>
      <c r="V369" s="13"/>
      <c r="W369" s="13"/>
      <c r="X369" s="13"/>
      <c r="Y369" s="13"/>
      <c r="Z369" s="13"/>
      <c r="AA369" s="13"/>
      <c r="AB369" s="13"/>
      <c r="AC369" s="13"/>
    </row>
    <row r="370" spans="1:29" s="3" customFormat="1">
      <c r="A370" s="42"/>
      <c r="B370" s="44"/>
      <c r="C370" s="47"/>
      <c r="R370" s="13"/>
      <c r="S370" s="13"/>
      <c r="T370" s="13"/>
      <c r="U370" s="13"/>
      <c r="V370" s="13"/>
      <c r="W370" s="13"/>
      <c r="X370" s="13"/>
      <c r="Y370" s="13"/>
      <c r="Z370" s="13"/>
      <c r="AA370" s="13"/>
      <c r="AB370" s="13"/>
      <c r="AC370" s="13"/>
    </row>
    <row r="371" spans="1:29" s="3" customFormat="1">
      <c r="A371" s="42"/>
      <c r="B371" s="44"/>
      <c r="C371" s="47"/>
      <c r="R371" s="13"/>
      <c r="S371" s="13"/>
      <c r="T371" s="13"/>
      <c r="U371" s="13"/>
      <c r="V371" s="13"/>
      <c r="W371" s="13"/>
      <c r="X371" s="13"/>
      <c r="Y371" s="13"/>
      <c r="Z371" s="13"/>
      <c r="AA371" s="13"/>
      <c r="AB371" s="13"/>
      <c r="AC371" s="13"/>
    </row>
    <row r="372" spans="1:29" s="3" customFormat="1">
      <c r="A372" s="42"/>
      <c r="B372" s="44"/>
      <c r="C372" s="47"/>
      <c r="R372" s="13"/>
      <c r="S372" s="13"/>
      <c r="T372" s="13"/>
      <c r="U372" s="13"/>
      <c r="V372" s="13"/>
      <c r="W372" s="13"/>
      <c r="X372" s="13"/>
      <c r="Y372" s="13"/>
      <c r="Z372" s="13"/>
      <c r="AA372" s="13"/>
      <c r="AB372" s="13"/>
      <c r="AC372" s="13"/>
    </row>
    <row r="373" spans="1:29" s="3" customFormat="1">
      <c r="A373" s="42"/>
      <c r="B373" s="44"/>
      <c r="C373" s="47"/>
      <c r="R373" s="13"/>
      <c r="S373" s="13"/>
      <c r="T373" s="13"/>
      <c r="U373" s="13"/>
      <c r="V373" s="13"/>
      <c r="W373" s="13"/>
      <c r="X373" s="13"/>
      <c r="Y373" s="13"/>
      <c r="Z373" s="13"/>
      <c r="AA373" s="13"/>
      <c r="AB373" s="13"/>
      <c r="AC373" s="13"/>
    </row>
    <row r="374" spans="1:29" s="3" customFormat="1">
      <c r="A374" s="42"/>
      <c r="B374" s="44"/>
      <c r="C374" s="47"/>
      <c r="R374" s="13"/>
      <c r="S374" s="13"/>
      <c r="T374" s="13"/>
      <c r="U374" s="13"/>
      <c r="V374" s="13"/>
      <c r="W374" s="13"/>
      <c r="X374" s="13"/>
      <c r="Y374" s="13"/>
      <c r="Z374" s="13"/>
      <c r="AA374" s="13"/>
      <c r="AB374" s="13"/>
      <c r="AC374" s="13"/>
    </row>
    <row r="375" spans="1:29" s="3" customFormat="1">
      <c r="A375" s="42"/>
      <c r="B375" s="44"/>
      <c r="C375" s="47"/>
      <c r="R375" s="13"/>
      <c r="S375" s="13"/>
      <c r="T375" s="13"/>
      <c r="U375" s="13"/>
      <c r="V375" s="13"/>
      <c r="W375" s="13"/>
      <c r="X375" s="13"/>
      <c r="Y375" s="13"/>
      <c r="Z375" s="13"/>
      <c r="AA375" s="13"/>
      <c r="AB375" s="13"/>
      <c r="AC375" s="13"/>
    </row>
  </sheetData>
  <mergeCells count="32">
    <mergeCell ref="A4:Q4"/>
    <mergeCell ref="A1:H1"/>
    <mergeCell ref="I1:N1"/>
    <mergeCell ref="A2:H2"/>
    <mergeCell ref="I2:N2"/>
    <mergeCell ref="A3:Q3"/>
    <mergeCell ref="A5:Q5"/>
    <mergeCell ref="A6:A9"/>
    <mergeCell ref="B6:B9"/>
    <mergeCell ref="C6:C9"/>
    <mergeCell ref="D6:D9"/>
    <mergeCell ref="E6:H7"/>
    <mergeCell ref="I6:L7"/>
    <mergeCell ref="Q6:Q9"/>
    <mergeCell ref="O8:O9"/>
    <mergeCell ref="P8:P9"/>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52" customWidth="1"/>
    <col min="2" max="2" width="43.28515625" style="147" customWidth="1"/>
    <col min="3" max="3" width="12.28515625" style="147" customWidth="1"/>
    <col min="4" max="4" width="9.7109375" style="147" customWidth="1"/>
    <col min="5" max="5" width="10.140625" style="147" customWidth="1"/>
    <col min="6" max="7" width="9.42578125" style="147" customWidth="1"/>
    <col min="8" max="8" width="15.7109375" style="147" customWidth="1"/>
    <col min="9" max="9" width="17.5703125" style="147" customWidth="1"/>
    <col min="10" max="10" width="9" style="147" customWidth="1"/>
    <col min="11" max="11" width="11.42578125" style="147" customWidth="1"/>
    <col min="12" max="12" width="10.7109375" style="147" customWidth="1"/>
    <col min="13" max="16384" width="9.140625" style="147"/>
  </cols>
  <sheetData>
    <row r="1" spans="1:13" s="144" customFormat="1" ht="26.25" customHeight="1">
      <c r="A1" s="586" t="s">
        <v>164</v>
      </c>
      <c r="B1" s="586"/>
      <c r="C1" s="586"/>
      <c r="D1" s="586"/>
      <c r="E1" s="586"/>
      <c r="F1" s="586"/>
      <c r="G1" s="142"/>
      <c r="H1" s="143" t="s">
        <v>0</v>
      </c>
      <c r="I1" s="143"/>
      <c r="J1" s="142"/>
      <c r="K1" s="142"/>
      <c r="L1" s="142"/>
      <c r="M1" s="142"/>
    </row>
    <row r="2" spans="1:13" s="144" customFormat="1" ht="38.25" customHeight="1">
      <c r="A2" s="587" t="s">
        <v>151</v>
      </c>
      <c r="B2" s="587"/>
      <c r="C2" s="587"/>
      <c r="D2" s="587"/>
      <c r="E2" s="587"/>
      <c r="F2" s="587"/>
      <c r="G2" s="145"/>
      <c r="H2" s="146" t="s">
        <v>2</v>
      </c>
      <c r="I2" s="146"/>
      <c r="J2" s="145"/>
      <c r="K2" s="145"/>
      <c r="L2" s="145"/>
      <c r="M2" s="145"/>
    </row>
    <row r="3" spans="1:13" ht="25.5" customHeight="1">
      <c r="A3" s="588" t="s">
        <v>165</v>
      </c>
      <c r="B3" s="588"/>
      <c r="C3" s="588"/>
      <c r="D3" s="588"/>
      <c r="E3" s="588"/>
      <c r="F3" s="588"/>
      <c r="G3" s="588"/>
      <c r="H3" s="588"/>
      <c r="I3" s="588"/>
      <c r="J3" s="588"/>
      <c r="K3" s="588"/>
      <c r="L3" s="588"/>
      <c r="M3" s="588"/>
    </row>
    <row r="4" spans="1:13" s="144" customFormat="1" ht="26.25" customHeight="1">
      <c r="A4" s="586" t="s">
        <v>166</v>
      </c>
      <c r="B4" s="586"/>
      <c r="C4" s="586"/>
      <c r="D4" s="586"/>
      <c r="E4" s="586"/>
      <c r="F4" s="586"/>
      <c r="G4" s="586"/>
      <c r="H4" s="586"/>
      <c r="I4" s="586"/>
      <c r="J4" s="586"/>
      <c r="K4" s="586"/>
      <c r="L4" s="586"/>
      <c r="M4" s="586"/>
    </row>
    <row r="5" spans="1:13" s="149" customFormat="1" ht="29.25" customHeight="1">
      <c r="A5" s="148"/>
      <c r="B5" s="145"/>
      <c r="C5" s="145"/>
      <c r="D5" s="145"/>
      <c r="E5" s="145"/>
      <c r="F5" s="145"/>
      <c r="G5" s="589" t="s">
        <v>3</v>
      </c>
      <c r="H5" s="589"/>
      <c r="I5" s="589"/>
      <c r="J5" s="589"/>
      <c r="K5" s="589"/>
      <c r="L5" s="589"/>
      <c r="M5" s="589"/>
    </row>
    <row r="6" spans="1:13" s="150" customFormat="1" ht="37.5" customHeight="1">
      <c r="A6" s="585" t="s">
        <v>4</v>
      </c>
      <c r="B6" s="585" t="s">
        <v>167</v>
      </c>
      <c r="C6" s="590" t="s">
        <v>168</v>
      </c>
      <c r="D6" s="591"/>
      <c r="E6" s="591"/>
      <c r="F6" s="592"/>
      <c r="G6" s="590" t="s">
        <v>169</v>
      </c>
      <c r="H6" s="591"/>
      <c r="I6" s="591"/>
      <c r="J6" s="591"/>
      <c r="K6" s="591"/>
      <c r="L6" s="592"/>
      <c r="M6" s="583" t="s">
        <v>7</v>
      </c>
    </row>
    <row r="7" spans="1:13" s="150" customFormat="1" ht="31.5" customHeight="1">
      <c r="A7" s="585"/>
      <c r="B7" s="585"/>
      <c r="C7" s="583" t="s">
        <v>170</v>
      </c>
      <c r="D7" s="585" t="s">
        <v>171</v>
      </c>
      <c r="E7" s="585"/>
      <c r="F7" s="585"/>
      <c r="G7" s="585" t="s">
        <v>170</v>
      </c>
      <c r="H7" s="585"/>
      <c r="I7" s="585"/>
      <c r="J7" s="585" t="s">
        <v>171</v>
      </c>
      <c r="K7" s="585"/>
      <c r="L7" s="585"/>
      <c r="M7" s="593"/>
    </row>
    <row r="8" spans="1:13" s="150" customFormat="1" ht="93.75" customHeight="1">
      <c r="A8" s="585"/>
      <c r="B8" s="585"/>
      <c r="C8" s="584"/>
      <c r="D8" s="151" t="s">
        <v>9</v>
      </c>
      <c r="E8" s="151" t="s">
        <v>10</v>
      </c>
      <c r="F8" s="151" t="s">
        <v>11</v>
      </c>
      <c r="G8" s="151" t="s">
        <v>9</v>
      </c>
      <c r="H8" s="151" t="s">
        <v>172</v>
      </c>
      <c r="I8" s="151" t="s">
        <v>173</v>
      </c>
      <c r="J8" s="151" t="s">
        <v>9</v>
      </c>
      <c r="K8" s="151" t="s">
        <v>10</v>
      </c>
      <c r="L8" s="151" t="s">
        <v>11</v>
      </c>
      <c r="M8" s="584"/>
    </row>
    <row r="9" spans="1:13" s="152" customFormat="1" ht="21" customHeight="1">
      <c r="A9" s="151">
        <v>1</v>
      </c>
      <c r="B9" s="151">
        <v>2</v>
      </c>
      <c r="C9" s="151">
        <v>3</v>
      </c>
      <c r="D9" s="151">
        <v>4</v>
      </c>
      <c r="E9" s="151">
        <v>5</v>
      </c>
      <c r="F9" s="151">
        <v>6</v>
      </c>
      <c r="G9" s="151">
        <v>7</v>
      </c>
      <c r="H9" s="151">
        <v>8</v>
      </c>
      <c r="I9" s="151">
        <v>9</v>
      </c>
      <c r="J9" s="151">
        <v>10</v>
      </c>
      <c r="K9" s="151">
        <v>11</v>
      </c>
      <c r="L9" s="151">
        <v>12</v>
      </c>
      <c r="M9" s="151">
        <v>13</v>
      </c>
    </row>
    <row r="10" spans="1:13" hidden="1">
      <c r="A10" s="151"/>
      <c r="B10" s="151"/>
      <c r="C10" s="151"/>
      <c r="D10" s="151"/>
      <c r="E10" s="151"/>
      <c r="F10" s="151"/>
      <c r="G10" s="151"/>
      <c r="H10" s="151"/>
      <c r="I10" s="151"/>
      <c r="J10" s="153"/>
      <c r="K10" s="153"/>
      <c r="L10" s="153"/>
      <c r="M10" s="153"/>
    </row>
    <row r="11" spans="1:13" ht="23.25" customHeight="1">
      <c r="A11" s="151"/>
      <c r="B11" s="154" t="s">
        <v>174</v>
      </c>
      <c r="C11" s="154"/>
      <c r="D11" s="155"/>
      <c r="E11" s="155"/>
      <c r="F11" s="155"/>
      <c r="G11" s="155"/>
      <c r="H11" s="155"/>
      <c r="I11" s="155"/>
      <c r="J11" s="153"/>
      <c r="K11" s="153"/>
      <c r="L11" s="153"/>
      <c r="M11" s="153"/>
    </row>
    <row r="12" spans="1:13" ht="33" customHeight="1">
      <c r="A12" s="154" t="s">
        <v>39</v>
      </c>
      <c r="B12" s="156" t="s">
        <v>175</v>
      </c>
      <c r="C12" s="156"/>
      <c r="D12" s="155"/>
      <c r="E12" s="155"/>
      <c r="F12" s="155"/>
      <c r="G12" s="155"/>
      <c r="H12" s="155"/>
      <c r="I12" s="155"/>
      <c r="J12" s="153"/>
      <c r="K12" s="153"/>
      <c r="L12" s="153"/>
      <c r="M12" s="153"/>
    </row>
    <row r="13" spans="1:13" ht="36" customHeight="1">
      <c r="A13" s="154">
        <v>1</v>
      </c>
      <c r="B13" s="157" t="s">
        <v>176</v>
      </c>
      <c r="C13" s="158"/>
      <c r="D13" s="155"/>
      <c r="E13" s="155"/>
      <c r="F13" s="155"/>
      <c r="G13" s="155"/>
      <c r="H13" s="155"/>
      <c r="I13" s="155"/>
      <c r="J13" s="153"/>
      <c r="K13" s="153"/>
      <c r="L13" s="153"/>
      <c r="M13" s="153"/>
    </row>
    <row r="14" spans="1:13" s="149" customFormat="1" ht="26.25" customHeight="1">
      <c r="A14" s="159"/>
      <c r="B14" s="160" t="s">
        <v>14</v>
      </c>
      <c r="C14" s="160"/>
      <c r="D14" s="161"/>
      <c r="E14" s="161"/>
      <c r="F14" s="161"/>
      <c r="G14" s="161"/>
      <c r="H14" s="161"/>
      <c r="I14" s="161"/>
      <c r="J14" s="162"/>
      <c r="K14" s="162"/>
      <c r="L14" s="162"/>
      <c r="M14" s="162"/>
    </row>
    <row r="15" spans="1:13" s="149" customFormat="1" ht="26.25" customHeight="1">
      <c r="A15" s="163" t="s">
        <v>177</v>
      </c>
      <c r="B15" s="162" t="s">
        <v>178</v>
      </c>
      <c r="C15" s="162"/>
      <c r="D15" s="164"/>
      <c r="E15" s="164"/>
      <c r="F15" s="164"/>
      <c r="G15" s="164"/>
      <c r="H15" s="164"/>
      <c r="I15" s="164"/>
      <c r="J15" s="162"/>
      <c r="K15" s="162"/>
      <c r="L15" s="162"/>
      <c r="M15" s="162"/>
    </row>
    <row r="16" spans="1:13" s="149" customFormat="1" ht="26.25" customHeight="1">
      <c r="A16" s="163" t="s">
        <v>177</v>
      </c>
      <c r="B16" s="162" t="s">
        <v>179</v>
      </c>
      <c r="C16" s="162"/>
      <c r="D16" s="164"/>
      <c r="E16" s="164"/>
      <c r="F16" s="164"/>
      <c r="G16" s="164"/>
      <c r="H16" s="164"/>
      <c r="I16" s="164"/>
      <c r="J16" s="162"/>
      <c r="K16" s="162"/>
      <c r="L16" s="162"/>
      <c r="M16" s="162"/>
    </row>
    <row r="17" spans="1:13" ht="33">
      <c r="A17" s="165" t="s">
        <v>42</v>
      </c>
      <c r="B17" s="166" t="s">
        <v>180</v>
      </c>
      <c r="C17" s="167"/>
      <c r="D17" s="168"/>
      <c r="E17" s="168"/>
      <c r="F17" s="168"/>
      <c r="G17" s="168"/>
      <c r="H17" s="168"/>
      <c r="I17" s="168"/>
      <c r="J17" s="153"/>
      <c r="K17" s="153"/>
      <c r="L17" s="153"/>
      <c r="M17" s="153"/>
    </row>
    <row r="18" spans="1:13" s="149" customFormat="1" ht="26.25" customHeight="1">
      <c r="A18" s="159"/>
      <c r="B18" s="160" t="s">
        <v>14</v>
      </c>
      <c r="C18" s="160"/>
      <c r="D18" s="161"/>
      <c r="E18" s="161"/>
      <c r="F18" s="161"/>
      <c r="G18" s="161"/>
      <c r="H18" s="161"/>
      <c r="I18" s="161"/>
      <c r="J18" s="162"/>
      <c r="K18" s="162"/>
      <c r="L18" s="162"/>
      <c r="M18" s="162"/>
    </row>
    <row r="19" spans="1:13" s="149" customFormat="1" ht="39.75" customHeight="1">
      <c r="A19" s="163" t="s">
        <v>177</v>
      </c>
      <c r="B19" s="162" t="s">
        <v>181</v>
      </c>
      <c r="C19" s="162"/>
      <c r="D19" s="164"/>
      <c r="E19" s="164"/>
      <c r="F19" s="164"/>
      <c r="G19" s="164"/>
      <c r="H19" s="164"/>
      <c r="I19" s="164"/>
      <c r="J19" s="162"/>
      <c r="K19" s="162"/>
      <c r="L19" s="162"/>
      <c r="M19" s="162"/>
    </row>
    <row r="20" spans="1:13" s="149" customFormat="1" ht="39.75" customHeight="1">
      <c r="A20" s="163" t="s">
        <v>177</v>
      </c>
      <c r="B20" s="162" t="s">
        <v>182</v>
      </c>
      <c r="C20" s="162"/>
      <c r="D20" s="164"/>
      <c r="E20" s="164"/>
      <c r="F20" s="164"/>
      <c r="G20" s="164"/>
      <c r="H20" s="164"/>
      <c r="I20" s="164"/>
      <c r="J20" s="162"/>
      <c r="K20" s="162"/>
      <c r="L20" s="162"/>
      <c r="M20" s="162"/>
    </row>
    <row r="21" spans="1:13" ht="36" customHeight="1">
      <c r="A21" s="165" t="s">
        <v>49</v>
      </c>
      <c r="B21" s="166" t="s">
        <v>183</v>
      </c>
      <c r="C21" s="167"/>
      <c r="D21" s="168"/>
      <c r="E21" s="168"/>
      <c r="F21" s="168"/>
      <c r="G21" s="168"/>
      <c r="H21" s="168"/>
      <c r="I21" s="168"/>
      <c r="J21" s="153"/>
      <c r="K21" s="153"/>
      <c r="L21" s="153"/>
      <c r="M21" s="153"/>
    </row>
    <row r="22" spans="1:13" ht="36.75" customHeight="1">
      <c r="A22" s="154">
        <v>2</v>
      </c>
      <c r="B22" s="169" t="s">
        <v>184</v>
      </c>
      <c r="C22" s="158"/>
      <c r="D22" s="155"/>
      <c r="E22" s="155"/>
      <c r="F22" s="155"/>
      <c r="G22" s="155"/>
      <c r="H22" s="155"/>
      <c r="I22" s="155"/>
      <c r="J22" s="153"/>
      <c r="K22" s="153"/>
      <c r="L22" s="153"/>
      <c r="M22" s="153"/>
    </row>
    <row r="23" spans="1:13" s="149" customFormat="1" ht="26.25" customHeight="1">
      <c r="A23" s="159"/>
      <c r="B23" s="160" t="s">
        <v>14</v>
      </c>
      <c r="C23" s="160"/>
      <c r="D23" s="161"/>
      <c r="E23" s="161"/>
      <c r="F23" s="161"/>
      <c r="G23" s="161"/>
      <c r="H23" s="161"/>
      <c r="I23" s="161"/>
      <c r="J23" s="162"/>
      <c r="K23" s="162"/>
      <c r="L23" s="162"/>
      <c r="M23" s="162"/>
    </row>
    <row r="24" spans="1:13" s="149" customFormat="1" ht="26.25" customHeight="1">
      <c r="A24" s="163" t="s">
        <v>177</v>
      </c>
      <c r="B24" s="162" t="s">
        <v>178</v>
      </c>
      <c r="C24" s="162"/>
      <c r="D24" s="164"/>
      <c r="E24" s="164"/>
      <c r="F24" s="164"/>
      <c r="G24" s="164"/>
      <c r="H24" s="164"/>
      <c r="I24" s="164"/>
      <c r="J24" s="162"/>
      <c r="K24" s="162"/>
      <c r="L24" s="162"/>
      <c r="M24" s="162"/>
    </row>
    <row r="25" spans="1:13" s="149" customFormat="1" ht="26.25" customHeight="1">
      <c r="A25" s="163" t="s">
        <v>177</v>
      </c>
      <c r="B25" s="162" t="s">
        <v>179</v>
      </c>
      <c r="C25" s="162"/>
      <c r="D25" s="164"/>
      <c r="E25" s="164"/>
      <c r="F25" s="164"/>
      <c r="G25" s="164"/>
      <c r="H25" s="164"/>
      <c r="I25" s="164"/>
      <c r="J25" s="162"/>
      <c r="K25" s="162"/>
      <c r="L25" s="162"/>
      <c r="M25" s="162"/>
    </row>
    <row r="26" spans="1:13" s="172" customFormat="1" ht="24.75" customHeight="1">
      <c r="A26" s="170" t="s">
        <v>42</v>
      </c>
      <c r="B26" s="171" t="s">
        <v>185</v>
      </c>
      <c r="C26" s="171"/>
      <c r="D26" s="161"/>
      <c r="E26" s="161"/>
      <c r="F26" s="161"/>
      <c r="G26" s="161"/>
      <c r="H26" s="161"/>
      <c r="I26" s="161"/>
      <c r="J26" s="160"/>
      <c r="K26" s="160"/>
      <c r="L26" s="160"/>
      <c r="M26" s="160"/>
    </row>
    <row r="27" spans="1:13" s="149" customFormat="1" ht="26.25" customHeight="1">
      <c r="A27" s="159"/>
      <c r="B27" s="160" t="s">
        <v>14</v>
      </c>
      <c r="C27" s="160"/>
      <c r="D27" s="161"/>
      <c r="E27" s="161"/>
      <c r="F27" s="161"/>
      <c r="G27" s="161"/>
      <c r="H27" s="161"/>
      <c r="I27" s="161"/>
      <c r="J27" s="162"/>
      <c r="K27" s="162"/>
      <c r="L27" s="162"/>
      <c r="M27" s="162"/>
    </row>
    <row r="28" spans="1:13" s="149" customFormat="1" ht="26.25" customHeight="1">
      <c r="A28" s="163" t="s">
        <v>177</v>
      </c>
      <c r="B28" s="162" t="s">
        <v>178</v>
      </c>
      <c r="C28" s="162"/>
      <c r="D28" s="164"/>
      <c r="E28" s="164"/>
      <c r="F28" s="164"/>
      <c r="G28" s="164"/>
      <c r="H28" s="164"/>
      <c r="I28" s="164"/>
      <c r="J28" s="162"/>
      <c r="K28" s="162"/>
      <c r="L28" s="162"/>
      <c r="M28" s="162"/>
    </row>
    <row r="29" spans="1:13" s="149" customFormat="1" ht="26.25" customHeight="1">
      <c r="A29" s="163" t="s">
        <v>177</v>
      </c>
      <c r="B29" s="162" t="s">
        <v>179</v>
      </c>
      <c r="C29" s="162"/>
      <c r="D29" s="164"/>
      <c r="E29" s="164"/>
      <c r="F29" s="164"/>
      <c r="G29" s="164"/>
      <c r="H29" s="164"/>
      <c r="I29" s="164"/>
      <c r="J29" s="162"/>
      <c r="K29" s="162"/>
      <c r="L29" s="162"/>
      <c r="M29" s="162"/>
    </row>
    <row r="30" spans="1:13" ht="26.25" customHeight="1">
      <c r="A30" s="173">
        <v>-1</v>
      </c>
      <c r="B30" s="153" t="s">
        <v>186</v>
      </c>
      <c r="C30" s="153"/>
      <c r="D30" s="168"/>
      <c r="E30" s="168"/>
      <c r="F30" s="168"/>
      <c r="G30" s="168"/>
      <c r="H30" s="168"/>
      <c r="I30" s="168"/>
      <c r="J30" s="153"/>
      <c r="K30" s="153"/>
      <c r="L30" s="153"/>
      <c r="M30" s="153"/>
    </row>
    <row r="31" spans="1:13" ht="26.25" customHeight="1">
      <c r="A31" s="174" t="s">
        <v>177</v>
      </c>
      <c r="B31" s="153" t="s">
        <v>178</v>
      </c>
      <c r="C31" s="153"/>
      <c r="D31" s="168"/>
      <c r="E31" s="168"/>
      <c r="F31" s="168"/>
      <c r="G31" s="168"/>
      <c r="H31" s="168"/>
      <c r="I31" s="168"/>
      <c r="J31" s="153"/>
      <c r="K31" s="153"/>
      <c r="L31" s="153"/>
      <c r="M31" s="153"/>
    </row>
    <row r="32" spans="1:13" ht="26.25" customHeight="1">
      <c r="A32" s="174" t="s">
        <v>177</v>
      </c>
      <c r="B32" s="153" t="s">
        <v>179</v>
      </c>
      <c r="C32" s="153"/>
      <c r="D32" s="168"/>
      <c r="E32" s="168"/>
      <c r="F32" s="168"/>
      <c r="G32" s="168"/>
      <c r="H32" s="168"/>
      <c r="I32" s="168"/>
      <c r="J32" s="153"/>
      <c r="K32" s="153"/>
      <c r="L32" s="153"/>
      <c r="M32" s="153"/>
    </row>
    <row r="33" spans="1:13" ht="26.25" customHeight="1">
      <c r="A33" s="173">
        <v>-2</v>
      </c>
      <c r="B33" s="153" t="s">
        <v>186</v>
      </c>
      <c r="C33" s="153"/>
      <c r="D33" s="168"/>
      <c r="E33" s="168"/>
      <c r="F33" s="168"/>
      <c r="G33" s="168"/>
      <c r="H33" s="168"/>
      <c r="I33" s="168"/>
      <c r="J33" s="153"/>
      <c r="K33" s="153"/>
      <c r="L33" s="153"/>
      <c r="M33" s="153"/>
    </row>
    <row r="34" spans="1:13" s="149" customFormat="1" ht="26.25" customHeight="1">
      <c r="A34" s="163"/>
      <c r="B34" s="162" t="s">
        <v>90</v>
      </c>
      <c r="C34" s="162"/>
      <c r="D34" s="164"/>
      <c r="E34" s="164"/>
      <c r="F34" s="164"/>
      <c r="G34" s="164"/>
      <c r="H34" s="164"/>
      <c r="I34" s="164"/>
      <c r="J34" s="162"/>
      <c r="K34" s="162"/>
      <c r="L34" s="162"/>
      <c r="M34" s="162"/>
    </row>
    <row r="35" spans="1:13" s="149" customFormat="1" ht="26.25" customHeight="1">
      <c r="A35" s="163" t="s">
        <v>47</v>
      </c>
      <c r="B35" s="162" t="s">
        <v>47</v>
      </c>
      <c r="C35" s="162"/>
      <c r="D35" s="164"/>
      <c r="E35" s="164"/>
      <c r="F35" s="164"/>
      <c r="G35" s="164"/>
      <c r="H35" s="164"/>
      <c r="I35" s="164"/>
      <c r="J35" s="162"/>
      <c r="K35" s="162"/>
      <c r="L35" s="162"/>
      <c r="M35" s="162"/>
    </row>
    <row r="36" spans="1:13" s="172" customFormat="1" ht="26.25" customHeight="1">
      <c r="A36" s="170" t="s">
        <v>49</v>
      </c>
      <c r="B36" s="171" t="s">
        <v>187</v>
      </c>
      <c r="C36" s="171"/>
      <c r="D36" s="161"/>
      <c r="E36" s="161"/>
      <c r="F36" s="161"/>
      <c r="G36" s="161"/>
      <c r="H36" s="161"/>
      <c r="I36" s="161"/>
      <c r="J36" s="160"/>
      <c r="K36" s="160"/>
      <c r="L36" s="160"/>
      <c r="M36" s="160"/>
    </row>
    <row r="37" spans="1:13" s="149" customFormat="1" ht="26.25" customHeight="1">
      <c r="A37" s="159"/>
      <c r="B37" s="160" t="s">
        <v>14</v>
      </c>
      <c r="C37" s="160"/>
      <c r="D37" s="161"/>
      <c r="E37" s="161"/>
      <c r="F37" s="161"/>
      <c r="G37" s="161"/>
      <c r="H37" s="161"/>
      <c r="I37" s="161"/>
      <c r="J37" s="162"/>
      <c r="K37" s="162"/>
      <c r="L37" s="162"/>
      <c r="M37" s="162"/>
    </row>
    <row r="38" spans="1:13" s="149" customFormat="1" ht="26.25" customHeight="1">
      <c r="A38" s="163" t="s">
        <v>177</v>
      </c>
      <c r="B38" s="162" t="s">
        <v>178</v>
      </c>
      <c r="C38" s="162"/>
      <c r="D38" s="164"/>
      <c r="E38" s="164"/>
      <c r="F38" s="164"/>
      <c r="G38" s="164"/>
      <c r="H38" s="164"/>
      <c r="I38" s="164"/>
      <c r="J38" s="162"/>
      <c r="K38" s="162"/>
      <c r="L38" s="162"/>
      <c r="M38" s="162"/>
    </row>
    <row r="39" spans="1:13" s="149" customFormat="1" ht="26.25" customHeight="1">
      <c r="A39" s="163" t="s">
        <v>177</v>
      </c>
      <c r="B39" s="162" t="s">
        <v>179</v>
      </c>
      <c r="C39" s="162"/>
      <c r="D39" s="164"/>
      <c r="E39" s="164"/>
      <c r="F39" s="164"/>
      <c r="G39" s="164"/>
      <c r="H39" s="164"/>
      <c r="I39" s="164"/>
      <c r="J39" s="162"/>
      <c r="K39" s="162"/>
      <c r="L39" s="162"/>
      <c r="M39" s="162"/>
    </row>
    <row r="40" spans="1:13" ht="26.25" customHeight="1">
      <c r="A40" s="173">
        <v>-1</v>
      </c>
      <c r="B40" s="153" t="s">
        <v>186</v>
      </c>
      <c r="C40" s="153"/>
      <c r="D40" s="168"/>
      <c r="E40" s="168"/>
      <c r="F40" s="168"/>
      <c r="G40" s="168"/>
      <c r="H40" s="168"/>
      <c r="I40" s="168"/>
      <c r="J40" s="153"/>
      <c r="K40" s="153"/>
      <c r="L40" s="153"/>
      <c r="M40" s="153"/>
    </row>
    <row r="41" spans="1:13" ht="26.25" customHeight="1">
      <c r="A41" s="174" t="s">
        <v>177</v>
      </c>
      <c r="B41" s="153" t="s">
        <v>178</v>
      </c>
      <c r="C41" s="153"/>
      <c r="D41" s="168"/>
      <c r="E41" s="168"/>
      <c r="F41" s="168"/>
      <c r="G41" s="168"/>
      <c r="H41" s="168"/>
      <c r="I41" s="168"/>
      <c r="J41" s="153"/>
      <c r="K41" s="153"/>
      <c r="L41" s="153"/>
      <c r="M41" s="153"/>
    </row>
    <row r="42" spans="1:13" ht="26.25" customHeight="1">
      <c r="A42" s="174" t="s">
        <v>177</v>
      </c>
      <c r="B42" s="153" t="s">
        <v>179</v>
      </c>
      <c r="C42" s="153"/>
      <c r="D42" s="168"/>
      <c r="E42" s="168"/>
      <c r="F42" s="168"/>
      <c r="G42" s="168"/>
      <c r="H42" s="168"/>
      <c r="I42" s="168"/>
      <c r="J42" s="153"/>
      <c r="K42" s="153"/>
      <c r="L42" s="153"/>
      <c r="M42" s="153"/>
    </row>
    <row r="43" spans="1:13" ht="26.25" customHeight="1">
      <c r="A43" s="173">
        <v>-2</v>
      </c>
      <c r="B43" s="153" t="s">
        <v>186</v>
      </c>
      <c r="C43" s="153"/>
      <c r="D43" s="168"/>
      <c r="E43" s="168"/>
      <c r="F43" s="168"/>
      <c r="G43" s="168"/>
      <c r="H43" s="168"/>
      <c r="I43" s="168"/>
      <c r="J43" s="153"/>
      <c r="K43" s="153"/>
      <c r="L43" s="153"/>
      <c r="M43" s="153"/>
    </row>
    <row r="44" spans="1:13" s="149" customFormat="1" ht="26.25" customHeight="1">
      <c r="A44" s="163"/>
      <c r="B44" s="162" t="s">
        <v>90</v>
      </c>
      <c r="C44" s="162"/>
      <c r="D44" s="164"/>
      <c r="E44" s="164"/>
      <c r="F44" s="164"/>
      <c r="G44" s="164"/>
      <c r="H44" s="164"/>
      <c r="I44" s="164"/>
      <c r="J44" s="162"/>
      <c r="K44" s="162"/>
      <c r="L44" s="162"/>
      <c r="M44" s="162"/>
    </row>
    <row r="45" spans="1:13" s="149" customFormat="1" ht="26.25" customHeight="1">
      <c r="A45" s="163" t="s">
        <v>47</v>
      </c>
      <c r="B45" s="162" t="s">
        <v>47</v>
      </c>
      <c r="C45" s="162"/>
      <c r="D45" s="164"/>
      <c r="E45" s="164"/>
      <c r="F45" s="164"/>
      <c r="G45" s="164"/>
      <c r="H45" s="164"/>
      <c r="I45" s="164"/>
      <c r="J45" s="162"/>
      <c r="K45" s="162"/>
      <c r="L45" s="162"/>
      <c r="M45" s="162"/>
    </row>
    <row r="46" spans="1:13" ht="29.25" customHeight="1">
      <c r="A46" s="154" t="s">
        <v>57</v>
      </c>
      <c r="B46" s="158" t="s">
        <v>16</v>
      </c>
      <c r="C46" s="158"/>
      <c r="D46" s="155"/>
      <c r="E46" s="155"/>
      <c r="F46" s="155"/>
      <c r="G46" s="155"/>
      <c r="H46" s="155"/>
      <c r="I46" s="155"/>
      <c r="J46" s="153"/>
      <c r="K46" s="153"/>
      <c r="L46" s="153"/>
      <c r="M46" s="153"/>
    </row>
    <row r="47" spans="1:13" ht="29.25" customHeight="1">
      <c r="A47" s="151">
        <v>1</v>
      </c>
      <c r="B47" s="175" t="s">
        <v>188</v>
      </c>
      <c r="C47" s="153"/>
      <c r="D47" s="168"/>
      <c r="E47" s="168"/>
      <c r="F47" s="168"/>
      <c r="G47" s="168"/>
      <c r="H47" s="168"/>
      <c r="I47" s="168"/>
      <c r="J47" s="153"/>
      <c r="K47" s="153"/>
      <c r="L47" s="153"/>
      <c r="M47" s="153"/>
    </row>
    <row r="48" spans="1:13" ht="29.25" customHeight="1">
      <c r="A48" s="151">
        <v>2</v>
      </c>
      <c r="B48" s="175" t="s">
        <v>188</v>
      </c>
      <c r="C48" s="153"/>
      <c r="D48" s="168"/>
      <c r="E48" s="168"/>
      <c r="F48" s="168"/>
      <c r="G48" s="168"/>
      <c r="H48" s="168"/>
      <c r="I48" s="168"/>
      <c r="J48" s="153"/>
      <c r="K48" s="153"/>
      <c r="L48" s="153"/>
      <c r="M48" s="153"/>
    </row>
    <row r="49" spans="1:13" ht="29.25" customHeight="1">
      <c r="A49" s="151" t="s">
        <v>47</v>
      </c>
      <c r="B49" s="153" t="s">
        <v>47</v>
      </c>
      <c r="C49" s="153"/>
      <c r="D49" s="168"/>
      <c r="E49" s="168"/>
      <c r="F49" s="168"/>
      <c r="G49" s="168"/>
      <c r="H49" s="168"/>
      <c r="I49" s="168"/>
      <c r="J49" s="153"/>
      <c r="K49" s="153"/>
      <c r="L49" s="153"/>
      <c r="M49" s="153"/>
    </row>
    <row r="50" spans="1:13" ht="29.25" customHeight="1">
      <c r="A50" s="154" t="s">
        <v>189</v>
      </c>
      <c r="B50" s="158" t="s">
        <v>190</v>
      </c>
      <c r="C50" s="158"/>
      <c r="D50" s="155"/>
      <c r="E50" s="155"/>
      <c r="F50" s="155"/>
      <c r="G50" s="155"/>
      <c r="H50" s="155"/>
      <c r="I50" s="155"/>
      <c r="J50" s="153"/>
      <c r="K50" s="153"/>
      <c r="L50" s="153"/>
      <c r="M50" s="153"/>
    </row>
    <row r="51" spans="1:13" ht="29.25" customHeight="1">
      <c r="A51" s="151">
        <v>1</v>
      </c>
      <c r="B51" s="175" t="s">
        <v>188</v>
      </c>
      <c r="C51" s="153"/>
      <c r="D51" s="168"/>
      <c r="E51" s="168"/>
      <c r="F51" s="168"/>
      <c r="G51" s="168"/>
      <c r="H51" s="168"/>
      <c r="I51" s="168"/>
      <c r="J51" s="153"/>
      <c r="K51" s="153"/>
      <c r="L51" s="153"/>
      <c r="M51" s="153"/>
    </row>
    <row r="52" spans="1:13" ht="29.25" customHeight="1">
      <c r="A52" s="151">
        <v>2</v>
      </c>
      <c r="B52" s="175" t="s">
        <v>188</v>
      </c>
      <c r="C52" s="153"/>
      <c r="D52" s="168"/>
      <c r="E52" s="168"/>
      <c r="F52" s="168"/>
      <c r="G52" s="168"/>
      <c r="H52" s="168"/>
      <c r="I52" s="168"/>
      <c r="J52" s="153"/>
      <c r="K52" s="153"/>
      <c r="L52" s="153"/>
      <c r="M52" s="153"/>
    </row>
    <row r="53" spans="1:13" ht="29.25" customHeight="1">
      <c r="A53" s="151" t="s">
        <v>47</v>
      </c>
      <c r="B53" s="153" t="s">
        <v>47</v>
      </c>
      <c r="C53" s="153"/>
      <c r="D53" s="168"/>
      <c r="E53" s="168"/>
      <c r="F53" s="168"/>
      <c r="G53" s="168"/>
      <c r="H53" s="168"/>
      <c r="I53" s="168"/>
      <c r="J53" s="153"/>
      <c r="K53" s="153"/>
      <c r="L53" s="153"/>
      <c r="M53" s="153"/>
    </row>
    <row r="54" spans="1:13" ht="29.25" customHeight="1">
      <c r="A54" s="154" t="s">
        <v>189</v>
      </c>
      <c r="B54" s="158" t="s">
        <v>17</v>
      </c>
      <c r="C54" s="158"/>
      <c r="D54" s="155"/>
      <c r="E54" s="155"/>
      <c r="F54" s="155"/>
      <c r="G54" s="155"/>
      <c r="H54" s="155"/>
      <c r="I54" s="155"/>
      <c r="J54" s="153"/>
      <c r="K54" s="153"/>
      <c r="L54" s="153"/>
      <c r="M54" s="153"/>
    </row>
    <row r="55" spans="1:13" ht="29.25" customHeight="1">
      <c r="A55" s="151">
        <v>1</v>
      </c>
      <c r="B55" s="175" t="s">
        <v>188</v>
      </c>
      <c r="C55" s="153"/>
      <c r="D55" s="168"/>
      <c r="E55" s="168"/>
      <c r="F55" s="168"/>
      <c r="G55" s="168"/>
      <c r="H55" s="168"/>
      <c r="I55" s="168"/>
      <c r="J55" s="153"/>
      <c r="K55" s="153"/>
      <c r="L55" s="153"/>
      <c r="M55" s="153"/>
    </row>
    <row r="56" spans="1:13" ht="29.25" customHeight="1">
      <c r="A56" s="151">
        <v>2</v>
      </c>
      <c r="B56" s="175" t="s">
        <v>188</v>
      </c>
      <c r="C56" s="153"/>
      <c r="D56" s="168"/>
      <c r="E56" s="168"/>
      <c r="F56" s="168"/>
      <c r="G56" s="168"/>
      <c r="H56" s="168"/>
      <c r="I56" s="168"/>
      <c r="J56" s="153"/>
      <c r="K56" s="153"/>
      <c r="L56" s="153"/>
      <c r="M56" s="153"/>
    </row>
    <row r="57" spans="1:13" ht="29.25" customHeight="1">
      <c r="A57" s="151" t="s">
        <v>47</v>
      </c>
      <c r="B57" s="153" t="s">
        <v>47</v>
      </c>
      <c r="C57" s="153"/>
      <c r="D57" s="168"/>
      <c r="E57" s="168"/>
      <c r="F57" s="168"/>
      <c r="G57" s="168"/>
      <c r="H57" s="168"/>
      <c r="I57" s="168"/>
      <c r="J57" s="153"/>
      <c r="K57" s="153"/>
      <c r="L57" s="153"/>
      <c r="M57" s="153"/>
    </row>
    <row r="58" spans="1:13" ht="39.75" customHeight="1">
      <c r="A58" s="154" t="s">
        <v>145</v>
      </c>
      <c r="B58" s="158" t="s">
        <v>18</v>
      </c>
      <c r="C58" s="158"/>
      <c r="D58" s="155"/>
      <c r="E58" s="155"/>
      <c r="F58" s="155"/>
      <c r="G58" s="155"/>
      <c r="H58" s="155"/>
      <c r="I58" s="155"/>
      <c r="J58" s="153"/>
      <c r="K58" s="153"/>
      <c r="L58" s="153"/>
      <c r="M58" s="153"/>
    </row>
    <row r="59" spans="1:13" ht="31.5" customHeight="1">
      <c r="A59" s="151">
        <v>1</v>
      </c>
      <c r="B59" s="175" t="s">
        <v>188</v>
      </c>
      <c r="C59" s="153"/>
      <c r="D59" s="168"/>
      <c r="E59" s="168"/>
      <c r="F59" s="168"/>
      <c r="G59" s="168"/>
      <c r="H59" s="168"/>
      <c r="I59" s="168"/>
      <c r="J59" s="153"/>
      <c r="K59" s="153"/>
      <c r="L59" s="153"/>
      <c r="M59" s="153"/>
    </row>
    <row r="60" spans="1:13" ht="31.5" customHeight="1">
      <c r="A60" s="151">
        <v>2</v>
      </c>
      <c r="B60" s="175" t="s">
        <v>188</v>
      </c>
      <c r="C60" s="153"/>
      <c r="D60" s="168"/>
      <c r="E60" s="168"/>
      <c r="F60" s="168"/>
      <c r="G60" s="168"/>
      <c r="H60" s="168"/>
      <c r="I60" s="168"/>
      <c r="J60" s="153"/>
      <c r="K60" s="153"/>
      <c r="L60" s="153"/>
      <c r="M60" s="153"/>
    </row>
    <row r="61" spans="1:13" ht="31.5" customHeight="1">
      <c r="A61" s="151" t="s">
        <v>47</v>
      </c>
      <c r="B61" s="153" t="s">
        <v>47</v>
      </c>
      <c r="C61" s="153"/>
      <c r="D61" s="168"/>
      <c r="E61" s="168"/>
      <c r="F61" s="168"/>
      <c r="G61" s="168"/>
      <c r="H61" s="168"/>
      <c r="I61" s="168"/>
      <c r="J61" s="153"/>
      <c r="K61" s="153"/>
      <c r="L61" s="153"/>
      <c r="M61" s="153"/>
    </row>
    <row r="62" spans="1:13" ht="53.25" customHeight="1">
      <c r="A62" s="154" t="s">
        <v>147</v>
      </c>
      <c r="B62" s="158" t="s">
        <v>191</v>
      </c>
      <c r="C62" s="158"/>
      <c r="D62" s="155"/>
      <c r="E62" s="155"/>
      <c r="F62" s="155"/>
      <c r="G62" s="155"/>
      <c r="H62" s="155"/>
      <c r="I62" s="155"/>
      <c r="J62" s="153"/>
      <c r="K62" s="153"/>
      <c r="L62" s="153"/>
      <c r="M62" s="153"/>
    </row>
    <row r="63" spans="1:13" ht="28.5" customHeight="1">
      <c r="A63" s="151">
        <v>1</v>
      </c>
      <c r="B63" s="175" t="s">
        <v>188</v>
      </c>
      <c r="C63" s="153"/>
      <c r="D63" s="168"/>
      <c r="E63" s="168"/>
      <c r="F63" s="168"/>
      <c r="G63" s="168"/>
      <c r="H63" s="168"/>
      <c r="I63" s="168"/>
      <c r="J63" s="153"/>
      <c r="K63" s="153"/>
      <c r="L63" s="153"/>
      <c r="M63" s="153"/>
    </row>
    <row r="64" spans="1:13" ht="28.5" customHeight="1">
      <c r="A64" s="151">
        <v>2</v>
      </c>
      <c r="B64" s="175" t="s">
        <v>188</v>
      </c>
      <c r="C64" s="153"/>
      <c r="D64" s="168"/>
      <c r="E64" s="168"/>
      <c r="F64" s="168"/>
      <c r="G64" s="168"/>
      <c r="H64" s="168"/>
      <c r="I64" s="168"/>
      <c r="J64" s="153"/>
      <c r="K64" s="153"/>
      <c r="L64" s="153"/>
      <c r="M64" s="153"/>
    </row>
    <row r="65" spans="1:13" ht="28.5" customHeight="1">
      <c r="A65" s="151" t="s">
        <v>47</v>
      </c>
      <c r="B65" s="153" t="s">
        <v>47</v>
      </c>
      <c r="C65" s="153"/>
      <c r="D65" s="168"/>
      <c r="E65" s="168"/>
      <c r="F65" s="168"/>
      <c r="G65" s="168"/>
      <c r="H65" s="168"/>
      <c r="I65" s="168"/>
      <c r="J65" s="153"/>
      <c r="K65" s="153"/>
      <c r="L65" s="153"/>
      <c r="M65" s="153"/>
    </row>
    <row r="66" spans="1:13" ht="30" hidden="1" customHeight="1">
      <c r="A66" s="154" t="s">
        <v>192</v>
      </c>
      <c r="B66" s="158" t="s">
        <v>17</v>
      </c>
      <c r="C66" s="158"/>
      <c r="D66" s="155"/>
      <c r="E66" s="155"/>
      <c r="F66" s="155"/>
      <c r="G66" s="155"/>
      <c r="H66" s="155"/>
      <c r="I66" s="155"/>
      <c r="J66" s="153"/>
      <c r="K66" s="153"/>
      <c r="L66" s="153"/>
      <c r="M66" s="153"/>
    </row>
    <row r="67" spans="1:13" ht="30" hidden="1" customHeight="1">
      <c r="A67" s="151">
        <v>1</v>
      </c>
      <c r="B67" s="175" t="s">
        <v>193</v>
      </c>
      <c r="C67" s="153"/>
      <c r="D67" s="168"/>
      <c r="E67" s="168"/>
      <c r="F67" s="168"/>
      <c r="G67" s="168"/>
      <c r="H67" s="168"/>
      <c r="I67" s="168"/>
      <c r="J67" s="153"/>
      <c r="K67" s="153"/>
      <c r="L67" s="153"/>
      <c r="M67" s="153"/>
    </row>
    <row r="68" spans="1:13" ht="30" hidden="1" customHeight="1">
      <c r="A68" s="151">
        <v>2</v>
      </c>
      <c r="B68" s="175" t="s">
        <v>193</v>
      </c>
      <c r="C68" s="153"/>
      <c r="D68" s="168"/>
      <c r="E68" s="168"/>
      <c r="F68" s="168"/>
      <c r="G68" s="168"/>
      <c r="H68" s="168"/>
      <c r="I68" s="168"/>
      <c r="J68" s="153"/>
      <c r="K68" s="153"/>
      <c r="L68" s="153"/>
      <c r="M68" s="153"/>
    </row>
    <row r="69" spans="1:13" ht="30" hidden="1" customHeight="1">
      <c r="A69" s="151" t="s">
        <v>47</v>
      </c>
      <c r="B69" s="153" t="s">
        <v>47</v>
      </c>
      <c r="C69" s="153"/>
      <c r="D69" s="168"/>
      <c r="E69" s="168"/>
      <c r="F69" s="168"/>
      <c r="G69" s="168"/>
      <c r="H69" s="168"/>
      <c r="I69" s="168"/>
      <c r="J69" s="153"/>
      <c r="K69" s="153"/>
      <c r="L69" s="153"/>
      <c r="M69" s="153"/>
    </row>
    <row r="70" spans="1:13" ht="39.75" customHeight="1">
      <c r="A70" s="154" t="s">
        <v>194</v>
      </c>
      <c r="B70" s="158" t="s">
        <v>195</v>
      </c>
      <c r="C70" s="158"/>
      <c r="D70" s="155"/>
      <c r="E70" s="155"/>
      <c r="F70" s="155"/>
      <c r="G70" s="155"/>
      <c r="H70" s="155"/>
      <c r="I70" s="155"/>
      <c r="J70" s="153"/>
      <c r="K70" s="153"/>
      <c r="L70" s="153"/>
      <c r="M70" s="153"/>
    </row>
    <row r="71" spans="1:13" ht="28.5" customHeight="1">
      <c r="A71" s="151">
        <v>1</v>
      </c>
      <c r="B71" s="175" t="s">
        <v>188</v>
      </c>
      <c r="C71" s="153"/>
      <c r="D71" s="168"/>
      <c r="E71" s="168"/>
      <c r="F71" s="168"/>
      <c r="G71" s="168"/>
      <c r="H71" s="168"/>
      <c r="I71" s="168"/>
      <c r="J71" s="153"/>
      <c r="K71" s="153"/>
      <c r="L71" s="153"/>
      <c r="M71" s="153"/>
    </row>
    <row r="72" spans="1:13" ht="28.5" customHeight="1">
      <c r="A72" s="151">
        <v>2</v>
      </c>
      <c r="B72" s="175" t="s">
        <v>188</v>
      </c>
      <c r="C72" s="153"/>
      <c r="D72" s="168"/>
      <c r="E72" s="168"/>
      <c r="F72" s="168"/>
      <c r="G72" s="168"/>
      <c r="H72" s="168"/>
      <c r="I72" s="168"/>
      <c r="J72" s="153"/>
      <c r="K72" s="153"/>
      <c r="L72" s="153"/>
      <c r="M72" s="153"/>
    </row>
    <row r="73" spans="1:13" ht="28.5" customHeight="1">
      <c r="A73" s="151" t="s">
        <v>47</v>
      </c>
      <c r="B73" s="153" t="s">
        <v>47</v>
      </c>
      <c r="C73" s="153"/>
      <c r="D73" s="168"/>
      <c r="E73" s="168"/>
      <c r="F73" s="168"/>
      <c r="G73" s="168"/>
      <c r="H73" s="168"/>
      <c r="I73" s="168"/>
      <c r="J73" s="153"/>
      <c r="K73" s="153"/>
      <c r="L73" s="153"/>
      <c r="M73" s="153"/>
    </row>
    <row r="74" spans="1:13" ht="12" customHeight="1">
      <c r="A74" s="151"/>
      <c r="B74" s="153"/>
      <c r="C74" s="153"/>
      <c r="D74" s="168"/>
      <c r="E74" s="168"/>
      <c r="F74" s="168"/>
      <c r="G74" s="168"/>
      <c r="H74" s="168"/>
      <c r="I74" s="168"/>
      <c r="J74" s="153"/>
      <c r="K74" s="153"/>
      <c r="L74" s="153"/>
      <c r="M74" s="153"/>
    </row>
    <row r="76" spans="1:13">
      <c r="B76" s="176" t="s">
        <v>19</v>
      </c>
      <c r="C76" s="176"/>
    </row>
    <row r="77" spans="1:13">
      <c r="B77" s="177" t="s">
        <v>20</v>
      </c>
      <c r="C77" s="177"/>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42578125" style="192" customWidth="1"/>
    <col min="2" max="2" width="42.7109375" style="178" customWidth="1"/>
    <col min="3" max="9" width="11" style="178" customWidth="1"/>
    <col min="10" max="10" width="10.42578125" style="178" customWidth="1"/>
    <col min="11" max="11" width="11" style="178" customWidth="1"/>
    <col min="12" max="16384" width="9.140625" style="178"/>
  </cols>
  <sheetData>
    <row r="1" spans="1:17" ht="23.25" customHeight="1">
      <c r="A1" s="586" t="s">
        <v>203</v>
      </c>
      <c r="B1" s="586"/>
      <c r="C1" s="586"/>
      <c r="D1" s="586"/>
      <c r="E1" s="586"/>
      <c r="F1" s="586"/>
      <c r="G1" s="586"/>
      <c r="H1" s="586"/>
      <c r="I1" s="586"/>
      <c r="J1" s="594" t="s">
        <v>0</v>
      </c>
      <c r="K1" s="594"/>
      <c r="L1" s="594"/>
      <c r="M1" s="594"/>
      <c r="N1" s="594"/>
      <c r="O1" s="594"/>
      <c r="P1" s="594"/>
      <c r="Q1" s="594"/>
    </row>
    <row r="2" spans="1:17" ht="19.5" customHeight="1">
      <c r="A2" s="587" t="s">
        <v>1</v>
      </c>
      <c r="B2" s="587"/>
      <c r="C2" s="587"/>
      <c r="D2" s="587"/>
      <c r="E2" s="587"/>
      <c r="F2" s="587"/>
      <c r="G2" s="587"/>
      <c r="H2" s="587"/>
      <c r="I2" s="587"/>
      <c r="J2" s="595" t="s">
        <v>2</v>
      </c>
      <c r="K2" s="595"/>
      <c r="L2" s="595"/>
      <c r="M2" s="595"/>
      <c r="N2" s="595"/>
      <c r="O2" s="595"/>
      <c r="P2" s="595"/>
      <c r="Q2" s="595"/>
    </row>
    <row r="3" spans="1:17" ht="21.75" customHeight="1">
      <c r="A3" s="596" t="s">
        <v>165</v>
      </c>
      <c r="B3" s="596"/>
      <c r="C3" s="596"/>
      <c r="D3" s="596"/>
      <c r="E3" s="596"/>
      <c r="F3" s="596"/>
      <c r="G3" s="596"/>
      <c r="H3" s="596"/>
      <c r="I3" s="596"/>
      <c r="J3" s="596"/>
      <c r="K3" s="596"/>
      <c r="L3" s="596"/>
      <c r="M3" s="596"/>
      <c r="N3" s="596"/>
      <c r="O3" s="596"/>
      <c r="P3" s="596"/>
      <c r="Q3" s="596"/>
    </row>
    <row r="4" spans="1:17" ht="16.5">
      <c r="A4" s="179"/>
      <c r="B4" s="147"/>
      <c r="C4" s="147"/>
      <c r="D4" s="147"/>
      <c r="E4" s="147"/>
      <c r="F4" s="147"/>
      <c r="G4" s="147"/>
      <c r="H4" s="147"/>
      <c r="I4" s="147"/>
      <c r="J4" s="147"/>
      <c r="K4" s="147"/>
    </row>
    <row r="5" spans="1:17" ht="20.25" customHeight="1">
      <c r="A5" s="586" t="s">
        <v>204</v>
      </c>
      <c r="B5" s="586"/>
      <c r="C5" s="586"/>
      <c r="D5" s="586"/>
      <c r="E5" s="586"/>
      <c r="F5" s="586"/>
      <c r="G5" s="586"/>
      <c r="H5" s="586"/>
      <c r="I5" s="586"/>
      <c r="J5" s="586"/>
      <c r="K5" s="586"/>
      <c r="L5" s="586"/>
      <c r="M5" s="586"/>
      <c r="N5" s="586"/>
      <c r="O5" s="586"/>
      <c r="P5" s="586"/>
      <c r="Q5" s="586"/>
    </row>
    <row r="6" spans="1:17" ht="23.25" customHeight="1">
      <c r="A6" s="586" t="s">
        <v>196</v>
      </c>
      <c r="B6" s="586"/>
      <c r="C6" s="586"/>
      <c r="D6" s="586"/>
      <c r="E6" s="586"/>
      <c r="F6" s="586"/>
      <c r="G6" s="586"/>
      <c r="H6" s="586"/>
      <c r="I6" s="586"/>
      <c r="J6" s="586"/>
      <c r="K6" s="586"/>
      <c r="L6" s="586"/>
      <c r="M6" s="586"/>
      <c r="N6" s="586"/>
      <c r="O6" s="586"/>
      <c r="P6" s="586"/>
      <c r="Q6" s="586"/>
    </row>
    <row r="7" spans="1:17" ht="19.5" customHeight="1">
      <c r="A7" s="587"/>
      <c r="B7" s="587"/>
      <c r="C7" s="587"/>
      <c r="D7" s="587"/>
      <c r="E7" s="587"/>
      <c r="F7" s="587"/>
      <c r="G7" s="587"/>
      <c r="H7" s="587"/>
      <c r="I7" s="587"/>
      <c r="J7" s="587"/>
      <c r="K7" s="587"/>
      <c r="L7" s="587"/>
      <c r="M7" s="587"/>
      <c r="N7" s="587"/>
      <c r="O7" s="587"/>
      <c r="P7" s="587"/>
      <c r="Q7" s="587"/>
    </row>
    <row r="8" spans="1:17" ht="21.75" customHeight="1">
      <c r="A8" s="180"/>
      <c r="B8" s="149"/>
      <c r="C8" s="149"/>
      <c r="D8" s="149"/>
      <c r="E8" s="149"/>
      <c r="F8" s="149"/>
      <c r="M8" s="597" t="s">
        <v>3</v>
      </c>
      <c r="N8" s="597"/>
      <c r="O8" s="597"/>
      <c r="P8" s="597"/>
      <c r="Q8" s="597"/>
    </row>
    <row r="9" spans="1:17" ht="56.25" customHeight="1">
      <c r="A9" s="598" t="s">
        <v>4</v>
      </c>
      <c r="B9" s="599" t="s">
        <v>167</v>
      </c>
      <c r="C9" s="599" t="s">
        <v>66</v>
      </c>
      <c r="D9" s="599"/>
      <c r="E9" s="599"/>
      <c r="F9" s="585" t="s">
        <v>197</v>
      </c>
      <c r="G9" s="585"/>
      <c r="H9" s="585"/>
      <c r="I9" s="585" t="s">
        <v>198</v>
      </c>
      <c r="J9" s="585"/>
      <c r="K9" s="585"/>
      <c r="L9" s="585" t="s">
        <v>199</v>
      </c>
      <c r="M9" s="585"/>
      <c r="N9" s="585"/>
      <c r="O9" s="585"/>
      <c r="P9" s="585"/>
      <c r="Q9" s="585"/>
    </row>
    <row r="10" spans="1:17" ht="35.25" customHeight="1">
      <c r="A10" s="598"/>
      <c r="B10" s="599"/>
      <c r="C10" s="599" t="s">
        <v>9</v>
      </c>
      <c r="D10" s="599" t="s">
        <v>10</v>
      </c>
      <c r="E10" s="599" t="s">
        <v>12</v>
      </c>
      <c r="F10" s="585" t="s">
        <v>9</v>
      </c>
      <c r="G10" s="585" t="s">
        <v>10</v>
      </c>
      <c r="H10" s="585" t="s">
        <v>12</v>
      </c>
      <c r="I10" s="585" t="s">
        <v>9</v>
      </c>
      <c r="J10" s="585" t="s">
        <v>10</v>
      </c>
      <c r="K10" s="585" t="s">
        <v>12</v>
      </c>
      <c r="L10" s="585" t="s">
        <v>200</v>
      </c>
      <c r="M10" s="585"/>
      <c r="N10" s="585"/>
      <c r="O10" s="585" t="s">
        <v>201</v>
      </c>
      <c r="P10" s="585"/>
      <c r="Q10" s="585"/>
    </row>
    <row r="11" spans="1:17" ht="33" customHeight="1">
      <c r="A11" s="598"/>
      <c r="B11" s="599"/>
      <c r="C11" s="599"/>
      <c r="D11" s="599"/>
      <c r="E11" s="599"/>
      <c r="F11" s="585"/>
      <c r="G11" s="585"/>
      <c r="H11" s="585"/>
      <c r="I11" s="585"/>
      <c r="J11" s="585"/>
      <c r="K11" s="585"/>
      <c r="L11" s="151" t="s">
        <v>9</v>
      </c>
      <c r="M11" s="151" t="s">
        <v>10</v>
      </c>
      <c r="N11" s="151" t="s">
        <v>11</v>
      </c>
      <c r="O11" s="151" t="s">
        <v>9</v>
      </c>
      <c r="P11" s="151" t="s">
        <v>10</v>
      </c>
      <c r="Q11" s="151" t="s">
        <v>11</v>
      </c>
    </row>
    <row r="12" spans="1:17" s="183" customFormat="1" ht="18.75">
      <c r="A12" s="181">
        <v>1</v>
      </c>
      <c r="B12" s="182">
        <v>2</v>
      </c>
      <c r="C12" s="181">
        <v>3</v>
      </c>
      <c r="D12" s="182">
        <v>4</v>
      </c>
      <c r="E12" s="181">
        <v>5</v>
      </c>
      <c r="F12" s="182">
        <v>6</v>
      </c>
      <c r="G12" s="181">
        <v>7</v>
      </c>
      <c r="H12" s="182">
        <v>8</v>
      </c>
      <c r="I12" s="181">
        <v>9</v>
      </c>
      <c r="J12" s="182">
        <v>10</v>
      </c>
      <c r="K12" s="181">
        <v>11</v>
      </c>
      <c r="L12" s="182">
        <v>12</v>
      </c>
      <c r="M12" s="181">
        <v>13</v>
      </c>
      <c r="N12" s="182">
        <v>14</v>
      </c>
      <c r="O12" s="181">
        <v>15</v>
      </c>
      <c r="P12" s="182">
        <v>16</v>
      </c>
      <c r="Q12" s="181">
        <v>17</v>
      </c>
    </row>
    <row r="13" spans="1:17" ht="24.75" customHeight="1">
      <c r="A13" s="181"/>
      <c r="B13" s="184" t="s">
        <v>174</v>
      </c>
      <c r="C13" s="185"/>
      <c r="D13" s="185"/>
      <c r="E13" s="185"/>
      <c r="F13" s="186"/>
      <c r="G13" s="186"/>
      <c r="H13" s="186"/>
      <c r="I13" s="186"/>
      <c r="J13" s="186"/>
      <c r="K13" s="186"/>
      <c r="L13" s="186"/>
      <c r="M13" s="186"/>
      <c r="N13" s="186"/>
      <c r="O13" s="186"/>
      <c r="P13" s="186"/>
      <c r="Q13" s="186"/>
    </row>
    <row r="14" spans="1:17" s="189" customFormat="1" ht="24.75" customHeight="1">
      <c r="A14" s="154" t="s">
        <v>39</v>
      </c>
      <c r="B14" s="156" t="s">
        <v>175</v>
      </c>
      <c r="C14" s="187"/>
      <c r="D14" s="187"/>
      <c r="E14" s="187"/>
      <c r="F14" s="188"/>
      <c r="G14" s="188"/>
      <c r="H14" s="188"/>
      <c r="I14" s="188"/>
      <c r="J14" s="188"/>
      <c r="K14" s="188"/>
      <c r="L14" s="188"/>
      <c r="M14" s="188"/>
      <c r="N14" s="188"/>
      <c r="O14" s="188"/>
      <c r="P14" s="188"/>
      <c r="Q14" s="188"/>
    </row>
    <row r="15" spans="1:17" s="189" customFormat="1" ht="24.75" customHeight="1">
      <c r="A15" s="154">
        <v>1</v>
      </c>
      <c r="B15" s="157" t="s">
        <v>176</v>
      </c>
      <c r="C15" s="187"/>
      <c r="D15" s="187"/>
      <c r="E15" s="187"/>
      <c r="F15" s="188"/>
      <c r="G15" s="188"/>
      <c r="H15" s="188"/>
      <c r="I15" s="188"/>
      <c r="J15" s="188"/>
      <c r="K15" s="188"/>
      <c r="L15" s="188"/>
      <c r="M15" s="188"/>
      <c r="N15" s="188"/>
      <c r="O15" s="188"/>
      <c r="P15" s="188"/>
      <c r="Q15" s="188"/>
    </row>
    <row r="16" spans="1:17" s="189" customFormat="1" ht="24.75" customHeight="1">
      <c r="A16" s="159"/>
      <c r="B16" s="160" t="s">
        <v>14</v>
      </c>
      <c r="C16" s="187"/>
      <c r="D16" s="187"/>
      <c r="E16" s="187"/>
      <c r="F16" s="188"/>
      <c r="G16" s="188"/>
      <c r="H16" s="188"/>
      <c r="I16" s="188"/>
      <c r="J16" s="188"/>
      <c r="K16" s="188"/>
      <c r="L16" s="188"/>
      <c r="M16" s="188"/>
      <c r="N16" s="188"/>
      <c r="O16" s="188"/>
      <c r="P16" s="188"/>
      <c r="Q16" s="188"/>
    </row>
    <row r="17" spans="1:17" s="189" customFormat="1" ht="24.75" customHeight="1">
      <c r="A17" s="163" t="s">
        <v>177</v>
      </c>
      <c r="B17" s="162" t="s">
        <v>178</v>
      </c>
      <c r="C17" s="187"/>
      <c r="D17" s="187"/>
      <c r="E17" s="187"/>
      <c r="F17" s="188"/>
      <c r="G17" s="188"/>
      <c r="H17" s="188"/>
      <c r="I17" s="188"/>
      <c r="J17" s="188"/>
      <c r="K17" s="188"/>
      <c r="L17" s="188"/>
      <c r="M17" s="188"/>
      <c r="N17" s="188"/>
      <c r="O17" s="188"/>
      <c r="P17" s="188"/>
      <c r="Q17" s="188"/>
    </row>
    <row r="18" spans="1:17" s="189" customFormat="1" ht="24.75" customHeight="1">
      <c r="A18" s="163" t="s">
        <v>177</v>
      </c>
      <c r="B18" s="162" t="s">
        <v>179</v>
      </c>
      <c r="C18" s="187"/>
      <c r="D18" s="187"/>
      <c r="E18" s="187"/>
      <c r="F18" s="188"/>
      <c r="G18" s="188"/>
      <c r="H18" s="188"/>
      <c r="I18" s="188"/>
      <c r="J18" s="188"/>
      <c r="K18" s="188"/>
      <c r="L18" s="188"/>
      <c r="M18" s="188"/>
      <c r="N18" s="188"/>
      <c r="O18" s="188"/>
      <c r="P18" s="188"/>
      <c r="Q18" s="188"/>
    </row>
    <row r="19" spans="1:17" s="189" customFormat="1" ht="33">
      <c r="A19" s="165" t="s">
        <v>42</v>
      </c>
      <c r="B19" s="166" t="s">
        <v>180</v>
      </c>
      <c r="C19" s="187"/>
      <c r="D19" s="187"/>
      <c r="E19" s="187"/>
      <c r="F19" s="188"/>
      <c r="G19" s="188"/>
      <c r="H19" s="188"/>
      <c r="I19" s="188"/>
      <c r="J19" s="188"/>
      <c r="K19" s="188"/>
      <c r="L19" s="188"/>
      <c r="M19" s="188"/>
      <c r="N19" s="188"/>
      <c r="O19" s="188"/>
      <c r="P19" s="188"/>
      <c r="Q19" s="188"/>
    </row>
    <row r="20" spans="1:17" s="189" customFormat="1" ht="24.75" customHeight="1">
      <c r="A20" s="165" t="s">
        <v>49</v>
      </c>
      <c r="B20" s="166" t="s">
        <v>183</v>
      </c>
      <c r="C20" s="187"/>
      <c r="D20" s="187"/>
      <c r="E20" s="187"/>
      <c r="F20" s="188"/>
      <c r="G20" s="188"/>
      <c r="H20" s="188"/>
      <c r="I20" s="188"/>
      <c r="J20" s="188"/>
      <c r="K20" s="188"/>
      <c r="L20" s="188"/>
      <c r="M20" s="188"/>
      <c r="N20" s="188"/>
      <c r="O20" s="188"/>
      <c r="P20" s="188"/>
      <c r="Q20" s="188"/>
    </row>
    <row r="21" spans="1:17" s="189" customFormat="1" ht="30" customHeight="1">
      <c r="A21" s="154">
        <v>2</v>
      </c>
      <c r="B21" s="169" t="s">
        <v>184</v>
      </c>
      <c r="C21" s="187"/>
      <c r="D21" s="187"/>
      <c r="E21" s="187"/>
      <c r="F21" s="188"/>
      <c r="G21" s="188"/>
      <c r="H21" s="188"/>
      <c r="I21" s="188"/>
      <c r="J21" s="188"/>
      <c r="K21" s="188"/>
      <c r="L21" s="188"/>
      <c r="M21" s="188"/>
      <c r="N21" s="188"/>
      <c r="O21" s="188"/>
      <c r="P21" s="188"/>
      <c r="Q21" s="188"/>
    </row>
    <row r="22" spans="1:17" s="189" customFormat="1" ht="24.75" customHeight="1">
      <c r="A22" s="159"/>
      <c r="B22" s="160" t="s">
        <v>14</v>
      </c>
      <c r="C22" s="187"/>
      <c r="D22" s="187"/>
      <c r="E22" s="187"/>
      <c r="F22" s="188"/>
      <c r="G22" s="188"/>
      <c r="H22" s="188"/>
      <c r="I22" s="188"/>
      <c r="J22" s="188"/>
      <c r="K22" s="188"/>
      <c r="L22" s="188"/>
      <c r="M22" s="188"/>
      <c r="N22" s="188"/>
      <c r="O22" s="188"/>
      <c r="P22" s="188"/>
      <c r="Q22" s="188"/>
    </row>
    <row r="23" spans="1:17" s="189" customFormat="1" ht="24.75" customHeight="1">
      <c r="A23" s="163" t="s">
        <v>177</v>
      </c>
      <c r="B23" s="162" t="s">
        <v>178</v>
      </c>
      <c r="C23" s="187"/>
      <c r="D23" s="187"/>
      <c r="E23" s="187"/>
      <c r="F23" s="188"/>
      <c r="G23" s="188"/>
      <c r="H23" s="188"/>
      <c r="I23" s="188"/>
      <c r="J23" s="188"/>
      <c r="K23" s="188"/>
      <c r="L23" s="188"/>
      <c r="M23" s="188"/>
      <c r="N23" s="188"/>
      <c r="O23" s="188"/>
      <c r="P23" s="188"/>
      <c r="Q23" s="188"/>
    </row>
    <row r="24" spans="1:17" s="189" customFormat="1" ht="24.75" customHeight="1">
      <c r="A24" s="163" t="s">
        <v>177</v>
      </c>
      <c r="B24" s="162" t="s">
        <v>179</v>
      </c>
      <c r="C24" s="187"/>
      <c r="D24" s="187"/>
      <c r="E24" s="187"/>
      <c r="F24" s="188"/>
      <c r="G24" s="188"/>
      <c r="H24" s="188"/>
      <c r="I24" s="188"/>
      <c r="J24" s="188"/>
      <c r="K24" s="188"/>
      <c r="L24" s="188"/>
      <c r="M24" s="188"/>
      <c r="N24" s="188"/>
      <c r="O24" s="188"/>
      <c r="P24" s="188"/>
      <c r="Q24" s="188"/>
    </row>
    <row r="25" spans="1:17" s="189" customFormat="1" ht="24.75" customHeight="1">
      <c r="A25" s="170" t="s">
        <v>42</v>
      </c>
      <c r="B25" s="171" t="s">
        <v>185</v>
      </c>
      <c r="C25" s="187"/>
      <c r="D25" s="187"/>
      <c r="E25" s="187"/>
      <c r="F25" s="188"/>
      <c r="G25" s="188"/>
      <c r="H25" s="188"/>
      <c r="I25" s="188"/>
      <c r="J25" s="188"/>
      <c r="K25" s="188"/>
      <c r="L25" s="188"/>
      <c r="M25" s="188"/>
      <c r="N25" s="188"/>
      <c r="O25" s="188"/>
      <c r="P25" s="188"/>
      <c r="Q25" s="188"/>
    </row>
    <row r="26" spans="1:17" s="189" customFormat="1" ht="24.75" customHeight="1">
      <c r="A26" s="159"/>
      <c r="B26" s="160" t="s">
        <v>14</v>
      </c>
      <c r="C26" s="187"/>
      <c r="D26" s="187"/>
      <c r="E26" s="187"/>
      <c r="F26" s="188"/>
      <c r="G26" s="188"/>
      <c r="H26" s="188"/>
      <c r="I26" s="188"/>
      <c r="J26" s="188"/>
      <c r="K26" s="188"/>
      <c r="L26" s="188"/>
      <c r="M26" s="188"/>
      <c r="N26" s="188"/>
      <c r="O26" s="188"/>
      <c r="P26" s="188"/>
      <c r="Q26" s="188"/>
    </row>
    <row r="27" spans="1:17" s="189" customFormat="1" ht="24.75" customHeight="1">
      <c r="A27" s="163" t="s">
        <v>177</v>
      </c>
      <c r="B27" s="162" t="s">
        <v>178</v>
      </c>
      <c r="C27" s="187"/>
      <c r="D27" s="187"/>
      <c r="E27" s="187"/>
      <c r="F27" s="188"/>
      <c r="G27" s="188"/>
      <c r="H27" s="188"/>
      <c r="I27" s="188"/>
      <c r="J27" s="188"/>
      <c r="K27" s="188"/>
      <c r="L27" s="188"/>
      <c r="M27" s="188"/>
      <c r="N27" s="188"/>
      <c r="O27" s="188"/>
      <c r="P27" s="188"/>
      <c r="Q27" s="188"/>
    </row>
    <row r="28" spans="1:17" s="189" customFormat="1" ht="24.75" customHeight="1">
      <c r="A28" s="163" t="s">
        <v>177</v>
      </c>
      <c r="B28" s="162" t="s">
        <v>179</v>
      </c>
      <c r="C28" s="187"/>
      <c r="D28" s="187"/>
      <c r="E28" s="187"/>
      <c r="F28" s="188"/>
      <c r="G28" s="188"/>
      <c r="H28" s="188"/>
      <c r="I28" s="188"/>
      <c r="J28" s="188"/>
      <c r="K28" s="188"/>
      <c r="L28" s="188"/>
      <c r="M28" s="188"/>
      <c r="N28" s="188"/>
      <c r="O28" s="188"/>
      <c r="P28" s="188"/>
      <c r="Q28" s="188"/>
    </row>
    <row r="29" spans="1:17" s="189" customFormat="1" ht="24.75" customHeight="1">
      <c r="A29" s="173">
        <v>-1</v>
      </c>
      <c r="B29" s="153" t="s">
        <v>186</v>
      </c>
      <c r="C29" s="187"/>
      <c r="D29" s="187"/>
      <c r="E29" s="187"/>
      <c r="F29" s="188"/>
      <c r="G29" s="188"/>
      <c r="H29" s="188"/>
      <c r="I29" s="188"/>
      <c r="J29" s="188"/>
      <c r="K29" s="188"/>
      <c r="L29" s="188"/>
      <c r="M29" s="188"/>
      <c r="N29" s="188"/>
      <c r="O29" s="188"/>
      <c r="P29" s="188"/>
      <c r="Q29" s="188"/>
    </row>
    <row r="30" spans="1:17" s="189" customFormat="1" ht="24.75" customHeight="1">
      <c r="A30" s="174" t="s">
        <v>177</v>
      </c>
      <c r="B30" s="153" t="s">
        <v>178</v>
      </c>
      <c r="C30" s="187"/>
      <c r="D30" s="187"/>
      <c r="E30" s="187"/>
      <c r="F30" s="188"/>
      <c r="G30" s="188"/>
      <c r="H30" s="188"/>
      <c r="I30" s="188"/>
      <c r="J30" s="188"/>
      <c r="K30" s="188"/>
      <c r="L30" s="188"/>
      <c r="M30" s="188"/>
      <c r="N30" s="188"/>
      <c r="O30" s="188"/>
      <c r="P30" s="188"/>
      <c r="Q30" s="188"/>
    </row>
    <row r="31" spans="1:17" s="189" customFormat="1" ht="24.75" customHeight="1">
      <c r="A31" s="174" t="s">
        <v>177</v>
      </c>
      <c r="B31" s="153" t="s">
        <v>179</v>
      </c>
      <c r="C31" s="187"/>
      <c r="D31" s="187"/>
      <c r="E31" s="187"/>
      <c r="F31" s="188"/>
      <c r="G31" s="188"/>
      <c r="H31" s="188"/>
      <c r="I31" s="188"/>
      <c r="J31" s="188"/>
      <c r="K31" s="188"/>
      <c r="L31" s="188"/>
      <c r="M31" s="188"/>
      <c r="N31" s="188"/>
      <c r="O31" s="188"/>
      <c r="P31" s="188"/>
      <c r="Q31" s="188"/>
    </row>
    <row r="32" spans="1:17" s="189" customFormat="1" ht="24.75" customHeight="1">
      <c r="A32" s="173">
        <v>-2</v>
      </c>
      <c r="B32" s="153" t="s">
        <v>186</v>
      </c>
      <c r="C32" s="187"/>
      <c r="D32" s="187"/>
      <c r="E32" s="187"/>
      <c r="F32" s="188"/>
      <c r="G32" s="188"/>
      <c r="H32" s="188"/>
      <c r="I32" s="188"/>
      <c r="J32" s="188"/>
      <c r="K32" s="188"/>
      <c r="L32" s="188"/>
      <c r="M32" s="188"/>
      <c r="N32" s="188"/>
      <c r="O32" s="188"/>
      <c r="P32" s="188"/>
      <c r="Q32" s="188"/>
    </row>
    <row r="33" spans="1:17" s="189" customFormat="1" ht="24.75" customHeight="1">
      <c r="A33" s="163"/>
      <c r="B33" s="162" t="s">
        <v>90</v>
      </c>
      <c r="C33" s="187"/>
      <c r="D33" s="187"/>
      <c r="E33" s="187"/>
      <c r="F33" s="188"/>
      <c r="G33" s="188"/>
      <c r="H33" s="188"/>
      <c r="I33" s="188"/>
      <c r="J33" s="188"/>
      <c r="K33" s="188"/>
      <c r="L33" s="188"/>
      <c r="M33" s="188"/>
      <c r="N33" s="188"/>
      <c r="O33" s="188"/>
      <c r="P33" s="188"/>
      <c r="Q33" s="188"/>
    </row>
    <row r="34" spans="1:17" s="189" customFormat="1" ht="24.75" customHeight="1">
      <c r="A34" s="163" t="s">
        <v>47</v>
      </c>
      <c r="B34" s="162" t="s">
        <v>47</v>
      </c>
      <c r="C34" s="187"/>
      <c r="D34" s="187"/>
      <c r="E34" s="187"/>
      <c r="F34" s="188"/>
      <c r="G34" s="188"/>
      <c r="H34" s="188"/>
      <c r="I34" s="188"/>
      <c r="J34" s="188"/>
      <c r="K34" s="188"/>
      <c r="L34" s="188"/>
      <c r="M34" s="188"/>
      <c r="N34" s="188"/>
      <c r="O34" s="188"/>
      <c r="P34" s="188"/>
      <c r="Q34" s="188"/>
    </row>
    <row r="35" spans="1:17" s="189" customFormat="1" ht="24.75" customHeight="1">
      <c r="A35" s="170" t="s">
        <v>49</v>
      </c>
      <c r="B35" s="171" t="s">
        <v>187</v>
      </c>
      <c r="C35" s="187"/>
      <c r="D35" s="187"/>
      <c r="E35" s="187"/>
      <c r="F35" s="188"/>
      <c r="G35" s="188"/>
      <c r="H35" s="188"/>
      <c r="I35" s="188"/>
      <c r="J35" s="188"/>
      <c r="K35" s="188"/>
      <c r="L35" s="188"/>
      <c r="M35" s="188"/>
      <c r="N35" s="188"/>
      <c r="O35" s="188"/>
      <c r="P35" s="188"/>
      <c r="Q35" s="188"/>
    </row>
    <row r="36" spans="1:17" s="189" customFormat="1" ht="24.75" customHeight="1">
      <c r="A36" s="159"/>
      <c r="B36" s="160" t="s">
        <v>14</v>
      </c>
      <c r="C36" s="187"/>
      <c r="D36" s="187"/>
      <c r="E36" s="187"/>
      <c r="F36" s="188"/>
      <c r="G36" s="188"/>
      <c r="H36" s="188"/>
      <c r="I36" s="188"/>
      <c r="J36" s="188"/>
      <c r="K36" s="188"/>
      <c r="L36" s="188"/>
      <c r="M36" s="188"/>
      <c r="N36" s="188"/>
      <c r="O36" s="188"/>
      <c r="P36" s="188"/>
      <c r="Q36" s="188"/>
    </row>
    <row r="37" spans="1:17" s="189" customFormat="1" ht="24.75" customHeight="1">
      <c r="A37" s="163" t="s">
        <v>177</v>
      </c>
      <c r="B37" s="162" t="s">
        <v>178</v>
      </c>
      <c r="C37" s="187"/>
      <c r="D37" s="187"/>
      <c r="E37" s="187"/>
      <c r="F37" s="188"/>
      <c r="G37" s="188"/>
      <c r="H37" s="188"/>
      <c r="I37" s="188"/>
      <c r="J37" s="188"/>
      <c r="K37" s="188"/>
      <c r="L37" s="188"/>
      <c r="M37" s="188"/>
      <c r="N37" s="188"/>
      <c r="O37" s="188"/>
      <c r="P37" s="188"/>
      <c r="Q37" s="188"/>
    </row>
    <row r="38" spans="1:17" s="189" customFormat="1" ht="24.75" customHeight="1">
      <c r="A38" s="163" t="s">
        <v>177</v>
      </c>
      <c r="B38" s="162" t="s">
        <v>179</v>
      </c>
      <c r="C38" s="187"/>
      <c r="D38" s="187"/>
      <c r="E38" s="187"/>
      <c r="F38" s="188"/>
      <c r="G38" s="188"/>
      <c r="H38" s="188"/>
      <c r="I38" s="188"/>
      <c r="J38" s="188"/>
      <c r="K38" s="188"/>
      <c r="L38" s="188"/>
      <c r="M38" s="188"/>
      <c r="N38" s="188"/>
      <c r="O38" s="188"/>
      <c r="P38" s="188"/>
      <c r="Q38" s="188"/>
    </row>
    <row r="39" spans="1:17" s="189" customFormat="1" ht="24.75" customHeight="1">
      <c r="A39" s="173">
        <v>-1</v>
      </c>
      <c r="B39" s="153" t="s">
        <v>186</v>
      </c>
      <c r="C39" s="187"/>
      <c r="D39" s="187"/>
      <c r="E39" s="187"/>
      <c r="F39" s="188"/>
      <c r="G39" s="188"/>
      <c r="H39" s="188"/>
      <c r="I39" s="188"/>
      <c r="J39" s="188"/>
      <c r="K39" s="188"/>
      <c r="L39" s="188"/>
      <c r="M39" s="188"/>
      <c r="N39" s="188"/>
      <c r="O39" s="188"/>
      <c r="P39" s="188"/>
      <c r="Q39" s="188"/>
    </row>
    <row r="40" spans="1:17" s="189" customFormat="1" ht="24.75" customHeight="1">
      <c r="A40" s="174" t="s">
        <v>177</v>
      </c>
      <c r="B40" s="153" t="s">
        <v>178</v>
      </c>
      <c r="C40" s="187"/>
      <c r="D40" s="187"/>
      <c r="E40" s="187"/>
      <c r="F40" s="188"/>
      <c r="G40" s="188"/>
      <c r="H40" s="188"/>
      <c r="I40" s="188"/>
      <c r="J40" s="188"/>
      <c r="K40" s="188"/>
      <c r="L40" s="188"/>
      <c r="M40" s="188"/>
      <c r="N40" s="188"/>
      <c r="O40" s="188"/>
      <c r="P40" s="188"/>
      <c r="Q40" s="188"/>
    </row>
    <row r="41" spans="1:17" s="189" customFormat="1" ht="24.75" customHeight="1">
      <c r="A41" s="174" t="s">
        <v>177</v>
      </c>
      <c r="B41" s="153" t="s">
        <v>179</v>
      </c>
      <c r="C41" s="187"/>
      <c r="D41" s="187"/>
      <c r="E41" s="187"/>
      <c r="F41" s="188"/>
      <c r="G41" s="188"/>
      <c r="H41" s="188"/>
      <c r="I41" s="188"/>
      <c r="J41" s="188"/>
      <c r="K41" s="188"/>
      <c r="L41" s="188"/>
      <c r="M41" s="188"/>
      <c r="N41" s="188"/>
      <c r="O41" s="188"/>
      <c r="P41" s="188"/>
      <c r="Q41" s="188"/>
    </row>
    <row r="42" spans="1:17" s="189" customFormat="1" ht="24.75" customHeight="1">
      <c r="A42" s="173">
        <v>-2</v>
      </c>
      <c r="B42" s="153" t="s">
        <v>186</v>
      </c>
      <c r="C42" s="187"/>
      <c r="D42" s="187"/>
      <c r="E42" s="187"/>
      <c r="F42" s="188"/>
      <c r="G42" s="188"/>
      <c r="H42" s="188"/>
      <c r="I42" s="188"/>
      <c r="J42" s="188"/>
      <c r="K42" s="188"/>
      <c r="L42" s="188"/>
      <c r="M42" s="188"/>
      <c r="N42" s="188"/>
      <c r="O42" s="188"/>
      <c r="P42" s="188"/>
      <c r="Q42" s="188"/>
    </row>
    <row r="43" spans="1:17" s="189" customFormat="1" ht="24.75" customHeight="1">
      <c r="A43" s="163"/>
      <c r="B43" s="162" t="s">
        <v>90</v>
      </c>
      <c r="C43" s="187"/>
      <c r="D43" s="187"/>
      <c r="E43" s="187"/>
      <c r="F43" s="188"/>
      <c r="G43" s="188"/>
      <c r="H43" s="188"/>
      <c r="I43" s="188"/>
      <c r="J43" s="188"/>
      <c r="K43" s="188"/>
      <c r="L43" s="188"/>
      <c r="M43" s="188"/>
      <c r="N43" s="188"/>
      <c r="O43" s="188"/>
      <c r="P43" s="188"/>
      <c r="Q43" s="188"/>
    </row>
    <row r="44" spans="1:17" s="189" customFormat="1" ht="24.75" customHeight="1">
      <c r="A44" s="163" t="s">
        <v>47</v>
      </c>
      <c r="B44" s="162" t="s">
        <v>47</v>
      </c>
      <c r="C44" s="187"/>
      <c r="D44" s="187"/>
      <c r="E44" s="187"/>
      <c r="F44" s="188"/>
      <c r="G44" s="188"/>
      <c r="H44" s="188"/>
      <c r="I44" s="188"/>
      <c r="J44" s="188"/>
      <c r="K44" s="188"/>
      <c r="L44" s="188"/>
      <c r="M44" s="188"/>
      <c r="N44" s="188"/>
      <c r="O44" s="188"/>
      <c r="P44" s="188"/>
      <c r="Q44" s="188"/>
    </row>
    <row r="45" spans="1:17" s="189" customFormat="1" ht="24.75" customHeight="1">
      <c r="A45" s="154" t="s">
        <v>57</v>
      </c>
      <c r="B45" s="158" t="s">
        <v>16</v>
      </c>
      <c r="C45" s="187"/>
      <c r="D45" s="187"/>
      <c r="E45" s="187"/>
      <c r="F45" s="188"/>
      <c r="G45" s="188"/>
      <c r="H45" s="188"/>
      <c r="I45" s="188"/>
      <c r="J45" s="188"/>
      <c r="K45" s="188"/>
      <c r="L45" s="188"/>
      <c r="M45" s="188"/>
      <c r="N45" s="188"/>
      <c r="O45" s="188"/>
      <c r="P45" s="188"/>
      <c r="Q45" s="188"/>
    </row>
    <row r="46" spans="1:17" s="189" customFormat="1" ht="24.75" customHeight="1">
      <c r="A46" s="151">
        <v>1</v>
      </c>
      <c r="B46" s="175" t="s">
        <v>188</v>
      </c>
      <c r="C46" s="187"/>
      <c r="D46" s="187"/>
      <c r="E46" s="187"/>
      <c r="F46" s="188"/>
      <c r="G46" s="188"/>
      <c r="H46" s="188"/>
      <c r="I46" s="188"/>
      <c r="J46" s="188"/>
      <c r="K46" s="188"/>
      <c r="L46" s="188"/>
      <c r="M46" s="188"/>
      <c r="N46" s="188"/>
      <c r="O46" s="188"/>
      <c r="P46" s="188"/>
      <c r="Q46" s="188"/>
    </row>
    <row r="47" spans="1:17" s="189" customFormat="1" ht="24.75" customHeight="1">
      <c r="A47" s="151">
        <v>2</v>
      </c>
      <c r="B47" s="175" t="s">
        <v>188</v>
      </c>
      <c r="C47" s="187"/>
      <c r="D47" s="187"/>
      <c r="E47" s="187"/>
      <c r="F47" s="188"/>
      <c r="G47" s="188"/>
      <c r="H47" s="188"/>
      <c r="I47" s="188"/>
      <c r="J47" s="188"/>
      <c r="K47" s="188"/>
      <c r="L47" s="188"/>
      <c r="M47" s="188"/>
      <c r="N47" s="188"/>
      <c r="O47" s="188"/>
      <c r="P47" s="188"/>
      <c r="Q47" s="188"/>
    </row>
    <row r="48" spans="1:17" s="189" customFormat="1" ht="24.75" customHeight="1">
      <c r="A48" s="151" t="s">
        <v>47</v>
      </c>
      <c r="B48" s="153" t="s">
        <v>47</v>
      </c>
      <c r="C48" s="187"/>
      <c r="D48" s="187"/>
      <c r="E48" s="187"/>
      <c r="F48" s="188"/>
      <c r="G48" s="188"/>
      <c r="H48" s="188"/>
      <c r="I48" s="188"/>
      <c r="J48" s="188"/>
      <c r="K48" s="188"/>
      <c r="L48" s="188"/>
      <c r="M48" s="188"/>
      <c r="N48" s="188"/>
      <c r="O48" s="188"/>
      <c r="P48" s="188"/>
      <c r="Q48" s="188"/>
    </row>
    <row r="49" spans="1:17" s="189" customFormat="1" ht="24.75" customHeight="1">
      <c r="A49" s="154" t="s">
        <v>189</v>
      </c>
      <c r="B49" s="158" t="s">
        <v>190</v>
      </c>
      <c r="C49" s="187"/>
      <c r="D49" s="187"/>
      <c r="E49" s="187"/>
      <c r="F49" s="188"/>
      <c r="G49" s="188"/>
      <c r="H49" s="188"/>
      <c r="I49" s="188"/>
      <c r="J49" s="188"/>
      <c r="K49" s="188"/>
      <c r="L49" s="188"/>
      <c r="M49" s="188"/>
      <c r="N49" s="188"/>
      <c r="O49" s="188"/>
      <c r="P49" s="188"/>
      <c r="Q49" s="188"/>
    </row>
    <row r="50" spans="1:17" s="189" customFormat="1" ht="24.75" customHeight="1">
      <c r="A50" s="151">
        <v>1</v>
      </c>
      <c r="B50" s="175" t="s">
        <v>188</v>
      </c>
      <c r="C50" s="187"/>
      <c r="D50" s="187"/>
      <c r="E50" s="187"/>
      <c r="F50" s="188"/>
      <c r="G50" s="188"/>
      <c r="H50" s="188"/>
      <c r="I50" s="188"/>
      <c r="J50" s="188"/>
      <c r="K50" s="188"/>
      <c r="L50" s="188"/>
      <c r="M50" s="188"/>
      <c r="N50" s="188"/>
      <c r="O50" s="188"/>
      <c r="P50" s="188"/>
      <c r="Q50" s="188"/>
    </row>
    <row r="51" spans="1:17" s="189" customFormat="1" ht="24.75" customHeight="1">
      <c r="A51" s="151">
        <v>2</v>
      </c>
      <c r="B51" s="175" t="s">
        <v>188</v>
      </c>
      <c r="C51" s="187"/>
      <c r="D51" s="187"/>
      <c r="E51" s="187"/>
      <c r="F51" s="188"/>
      <c r="G51" s="188"/>
      <c r="H51" s="188"/>
      <c r="I51" s="188"/>
      <c r="J51" s="188"/>
      <c r="K51" s="188"/>
      <c r="L51" s="188"/>
      <c r="M51" s="188"/>
      <c r="N51" s="188"/>
      <c r="O51" s="188"/>
      <c r="P51" s="188"/>
      <c r="Q51" s="188"/>
    </row>
    <row r="52" spans="1:17" s="189" customFormat="1" ht="24.75" customHeight="1">
      <c r="A52" s="151" t="s">
        <v>47</v>
      </c>
      <c r="B52" s="153" t="s">
        <v>47</v>
      </c>
      <c r="C52" s="187"/>
      <c r="D52" s="187"/>
      <c r="E52" s="187"/>
      <c r="F52" s="188"/>
      <c r="G52" s="188"/>
      <c r="H52" s="188"/>
      <c r="I52" s="188"/>
      <c r="J52" s="188"/>
      <c r="K52" s="188"/>
      <c r="L52" s="188"/>
      <c r="M52" s="188"/>
      <c r="N52" s="188"/>
      <c r="O52" s="188"/>
      <c r="P52" s="188"/>
      <c r="Q52" s="188"/>
    </row>
    <row r="53" spans="1:17" s="189" customFormat="1" ht="24.75" customHeight="1">
      <c r="A53" s="154" t="s">
        <v>145</v>
      </c>
      <c r="B53" s="158" t="s">
        <v>17</v>
      </c>
      <c r="C53" s="187"/>
      <c r="D53" s="187"/>
      <c r="E53" s="187"/>
      <c r="F53" s="188"/>
      <c r="G53" s="188"/>
      <c r="H53" s="188"/>
      <c r="I53" s="188"/>
      <c r="J53" s="188"/>
      <c r="K53" s="188"/>
      <c r="L53" s="188"/>
      <c r="M53" s="188"/>
      <c r="N53" s="188"/>
      <c r="O53" s="188"/>
      <c r="P53" s="188"/>
      <c r="Q53" s="188"/>
    </row>
    <row r="54" spans="1:17" s="189" customFormat="1" ht="24.75" customHeight="1">
      <c r="A54" s="151">
        <v>1</v>
      </c>
      <c r="B54" s="175" t="s">
        <v>188</v>
      </c>
      <c r="C54" s="187"/>
      <c r="D54" s="187"/>
      <c r="E54" s="187"/>
      <c r="F54" s="188"/>
      <c r="G54" s="188"/>
      <c r="H54" s="188"/>
      <c r="I54" s="188"/>
      <c r="J54" s="188"/>
      <c r="K54" s="188"/>
      <c r="L54" s="188"/>
      <c r="M54" s="188"/>
      <c r="N54" s="188"/>
      <c r="O54" s="188"/>
      <c r="P54" s="188"/>
      <c r="Q54" s="188"/>
    </row>
    <row r="55" spans="1:17" s="189" customFormat="1" ht="24.75" customHeight="1">
      <c r="A55" s="151">
        <v>2</v>
      </c>
      <c r="B55" s="175" t="s">
        <v>188</v>
      </c>
      <c r="C55" s="187"/>
      <c r="D55" s="187"/>
      <c r="E55" s="187"/>
      <c r="F55" s="188"/>
      <c r="G55" s="188"/>
      <c r="H55" s="188"/>
      <c r="I55" s="188"/>
      <c r="J55" s="188"/>
      <c r="K55" s="188"/>
      <c r="L55" s="188"/>
      <c r="M55" s="188"/>
      <c r="N55" s="188"/>
      <c r="O55" s="188"/>
      <c r="P55" s="188"/>
      <c r="Q55" s="188"/>
    </row>
    <row r="56" spans="1:17" s="189" customFormat="1" ht="24.75" customHeight="1">
      <c r="A56" s="151" t="s">
        <v>47</v>
      </c>
      <c r="B56" s="153" t="s">
        <v>47</v>
      </c>
      <c r="C56" s="187"/>
      <c r="D56" s="187"/>
      <c r="E56" s="187"/>
      <c r="F56" s="188"/>
      <c r="G56" s="188"/>
      <c r="H56" s="188"/>
      <c r="I56" s="188"/>
      <c r="J56" s="188"/>
      <c r="K56" s="188"/>
      <c r="L56" s="188"/>
      <c r="M56" s="188"/>
      <c r="N56" s="188"/>
      <c r="O56" s="188"/>
      <c r="P56" s="188"/>
      <c r="Q56" s="188"/>
    </row>
    <row r="57" spans="1:17" s="189" customFormat="1" ht="33">
      <c r="A57" s="154" t="s">
        <v>147</v>
      </c>
      <c r="B57" s="158" t="s">
        <v>18</v>
      </c>
      <c r="C57" s="187"/>
      <c r="D57" s="187"/>
      <c r="E57" s="187"/>
      <c r="F57" s="188"/>
      <c r="G57" s="188"/>
      <c r="H57" s="188"/>
      <c r="I57" s="188"/>
      <c r="J57" s="188"/>
      <c r="K57" s="188"/>
      <c r="L57" s="188"/>
      <c r="M57" s="188"/>
      <c r="N57" s="188"/>
      <c r="O57" s="188"/>
      <c r="P57" s="188"/>
      <c r="Q57" s="188"/>
    </row>
    <row r="58" spans="1:17" s="189" customFormat="1" ht="24.75" customHeight="1">
      <c r="A58" s="151">
        <v>1</v>
      </c>
      <c r="B58" s="175" t="s">
        <v>188</v>
      </c>
      <c r="C58" s="187"/>
      <c r="D58" s="187"/>
      <c r="E58" s="187"/>
      <c r="F58" s="188"/>
      <c r="G58" s="188"/>
      <c r="H58" s="188"/>
      <c r="I58" s="188"/>
      <c r="J58" s="188"/>
      <c r="K58" s="188"/>
      <c r="L58" s="188"/>
      <c r="M58" s="188"/>
      <c r="N58" s="188"/>
      <c r="O58" s="188"/>
      <c r="P58" s="188"/>
      <c r="Q58" s="188"/>
    </row>
    <row r="59" spans="1:17" s="189" customFormat="1" ht="24.75" customHeight="1">
      <c r="A59" s="151">
        <v>2</v>
      </c>
      <c r="B59" s="175" t="s">
        <v>188</v>
      </c>
      <c r="C59" s="187"/>
      <c r="D59" s="187"/>
      <c r="E59" s="187"/>
      <c r="F59" s="188"/>
      <c r="G59" s="188"/>
      <c r="H59" s="188"/>
      <c r="I59" s="188"/>
      <c r="J59" s="188"/>
      <c r="K59" s="188"/>
      <c r="L59" s="188"/>
      <c r="M59" s="188"/>
      <c r="N59" s="188"/>
      <c r="O59" s="188"/>
      <c r="P59" s="188"/>
      <c r="Q59" s="188"/>
    </row>
    <row r="60" spans="1:17" s="189" customFormat="1" ht="24.75" customHeight="1">
      <c r="A60" s="151" t="s">
        <v>47</v>
      </c>
      <c r="B60" s="153" t="s">
        <v>47</v>
      </c>
      <c r="C60" s="187"/>
      <c r="D60" s="187"/>
      <c r="E60" s="187"/>
      <c r="F60" s="188"/>
      <c r="G60" s="188"/>
      <c r="H60" s="188"/>
      <c r="I60" s="188"/>
      <c r="J60" s="188"/>
      <c r="K60" s="188"/>
      <c r="L60" s="188"/>
      <c r="M60" s="188"/>
      <c r="N60" s="188"/>
      <c r="O60" s="188"/>
      <c r="P60" s="188"/>
      <c r="Q60" s="188"/>
    </row>
    <row r="61" spans="1:17" s="189" customFormat="1" ht="49.5">
      <c r="A61" s="154" t="s">
        <v>192</v>
      </c>
      <c r="B61" s="158" t="s">
        <v>191</v>
      </c>
      <c r="C61" s="187"/>
      <c r="D61" s="187"/>
      <c r="E61" s="187"/>
      <c r="F61" s="188"/>
      <c r="G61" s="188"/>
      <c r="H61" s="188"/>
      <c r="I61" s="188"/>
      <c r="J61" s="188"/>
      <c r="K61" s="188"/>
      <c r="L61" s="188"/>
      <c r="M61" s="188"/>
      <c r="N61" s="188"/>
      <c r="O61" s="188"/>
      <c r="P61" s="188"/>
      <c r="Q61" s="188"/>
    </row>
    <row r="62" spans="1:17" s="189" customFormat="1" ht="24.75" customHeight="1">
      <c r="A62" s="151">
        <v>1</v>
      </c>
      <c r="B62" s="175" t="s">
        <v>188</v>
      </c>
      <c r="C62" s="187"/>
      <c r="D62" s="187"/>
      <c r="E62" s="187"/>
      <c r="F62" s="188"/>
      <c r="G62" s="188"/>
      <c r="H62" s="188"/>
      <c r="I62" s="188"/>
      <c r="J62" s="188"/>
      <c r="K62" s="188"/>
      <c r="L62" s="188"/>
      <c r="M62" s="188"/>
      <c r="N62" s="188"/>
      <c r="O62" s="188"/>
      <c r="P62" s="188"/>
      <c r="Q62" s="188"/>
    </row>
    <row r="63" spans="1:17" s="189" customFormat="1" ht="24.75" customHeight="1">
      <c r="A63" s="151">
        <v>2</v>
      </c>
      <c r="B63" s="175" t="s">
        <v>188</v>
      </c>
      <c r="C63" s="187"/>
      <c r="D63" s="187"/>
      <c r="E63" s="187"/>
      <c r="F63" s="188"/>
      <c r="G63" s="188"/>
      <c r="H63" s="188"/>
      <c r="I63" s="188"/>
      <c r="J63" s="188"/>
      <c r="K63" s="188"/>
      <c r="L63" s="188"/>
      <c r="M63" s="188"/>
      <c r="N63" s="188"/>
      <c r="O63" s="188"/>
      <c r="P63" s="188"/>
      <c r="Q63" s="188"/>
    </row>
    <row r="64" spans="1:17" s="189" customFormat="1" ht="24.75" customHeight="1">
      <c r="A64" s="151" t="s">
        <v>47</v>
      </c>
      <c r="B64" s="153" t="s">
        <v>47</v>
      </c>
      <c r="C64" s="187"/>
      <c r="D64" s="187"/>
      <c r="E64" s="187"/>
      <c r="F64" s="188"/>
      <c r="G64" s="188"/>
      <c r="H64" s="188"/>
      <c r="I64" s="188"/>
      <c r="J64" s="188"/>
      <c r="K64" s="188"/>
      <c r="L64" s="188"/>
      <c r="M64" s="188"/>
      <c r="N64" s="188"/>
      <c r="O64" s="188"/>
      <c r="P64" s="188"/>
      <c r="Q64" s="188"/>
    </row>
    <row r="65" spans="1:19" s="189" customFormat="1" ht="33">
      <c r="A65" s="154" t="s">
        <v>194</v>
      </c>
      <c r="B65" s="158" t="s">
        <v>195</v>
      </c>
      <c r="C65" s="187"/>
      <c r="D65" s="187"/>
      <c r="E65" s="187"/>
      <c r="F65" s="188"/>
      <c r="G65" s="188"/>
      <c r="H65" s="188"/>
      <c r="I65" s="188"/>
      <c r="J65" s="188"/>
      <c r="K65" s="188"/>
      <c r="L65" s="188"/>
      <c r="M65" s="188"/>
      <c r="N65" s="188"/>
      <c r="O65" s="188"/>
      <c r="P65" s="188"/>
      <c r="Q65" s="188"/>
    </row>
    <row r="66" spans="1:19" s="189" customFormat="1" ht="24.75" customHeight="1">
      <c r="A66" s="151">
        <v>1</v>
      </c>
      <c r="B66" s="175" t="s">
        <v>188</v>
      </c>
      <c r="C66" s="187"/>
      <c r="D66" s="187"/>
      <c r="E66" s="187"/>
      <c r="F66" s="188"/>
      <c r="G66" s="188"/>
      <c r="H66" s="188"/>
      <c r="I66" s="188"/>
      <c r="J66" s="188"/>
      <c r="K66" s="188"/>
      <c r="L66" s="188"/>
      <c r="M66" s="188"/>
      <c r="N66" s="188"/>
      <c r="O66" s="188"/>
      <c r="P66" s="188"/>
      <c r="Q66" s="188"/>
    </row>
    <row r="67" spans="1:19" s="189" customFormat="1" ht="24.75" customHeight="1">
      <c r="A67" s="151">
        <v>2</v>
      </c>
      <c r="B67" s="175" t="s">
        <v>188</v>
      </c>
      <c r="C67" s="187"/>
      <c r="D67" s="187"/>
      <c r="E67" s="187"/>
      <c r="F67" s="188"/>
      <c r="G67" s="188"/>
      <c r="H67" s="188"/>
      <c r="I67" s="188"/>
      <c r="J67" s="188"/>
      <c r="K67" s="188"/>
      <c r="L67" s="188"/>
      <c r="M67" s="188"/>
      <c r="N67" s="188"/>
      <c r="O67" s="188"/>
      <c r="P67" s="188"/>
      <c r="Q67" s="188"/>
    </row>
    <row r="68" spans="1:19" s="189" customFormat="1" ht="24.75" customHeight="1">
      <c r="A68" s="151" t="s">
        <v>47</v>
      </c>
      <c r="B68" s="153" t="s">
        <v>47</v>
      </c>
      <c r="C68" s="187"/>
      <c r="D68" s="187"/>
      <c r="E68" s="187"/>
      <c r="F68" s="188"/>
      <c r="G68" s="188"/>
      <c r="H68" s="188"/>
      <c r="I68" s="188"/>
      <c r="J68" s="188"/>
      <c r="K68" s="188"/>
      <c r="L68" s="188"/>
      <c r="M68" s="188"/>
      <c r="N68" s="188"/>
      <c r="O68" s="188"/>
      <c r="P68" s="188"/>
      <c r="Q68" s="188"/>
    </row>
    <row r="69" spans="1:19" ht="7.9" customHeight="1">
      <c r="A69" s="190"/>
      <c r="B69" s="158"/>
      <c r="C69" s="191"/>
      <c r="D69" s="191"/>
      <c r="E69" s="191"/>
      <c r="F69" s="191"/>
      <c r="G69" s="191"/>
      <c r="H69" s="191"/>
      <c r="I69" s="191"/>
      <c r="J69" s="191"/>
      <c r="K69" s="191"/>
      <c r="L69" s="186"/>
      <c r="M69" s="186"/>
      <c r="N69" s="186"/>
      <c r="O69" s="186"/>
      <c r="P69" s="186"/>
      <c r="Q69" s="186"/>
      <c r="S69" s="178" t="s">
        <v>202</v>
      </c>
    </row>
    <row r="71" spans="1:19" ht="15.75">
      <c r="B71" s="176" t="s">
        <v>19</v>
      </c>
    </row>
    <row r="72" spans="1:19" ht="15.75">
      <c r="B72" s="177" t="s">
        <v>20</v>
      </c>
    </row>
  </sheetData>
  <mergeCells count="26">
    <mergeCell ref="K10:K11"/>
    <mergeCell ref="L10:N10"/>
    <mergeCell ref="O10:Q10"/>
    <mergeCell ref="D10:D11"/>
    <mergeCell ref="E10:E11"/>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A1:I1"/>
    <mergeCell ref="J1:Q1"/>
    <mergeCell ref="A2:I2"/>
    <mergeCell ref="J2:Q2"/>
    <mergeCell ref="A3:Q3"/>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40" customWidth="1"/>
    <col min="2" max="2" width="51.5703125" style="44" customWidth="1"/>
    <col min="3" max="3" width="13.42578125" style="47" customWidth="1"/>
    <col min="4" max="4" width="13.7109375" style="47" customWidth="1"/>
    <col min="5" max="5" width="13.42578125" style="47" customWidth="1"/>
    <col min="6" max="6" width="13.42578125" style="3" customWidth="1"/>
    <col min="7" max="8" width="11.7109375" style="3" customWidth="1"/>
    <col min="9" max="10" width="14" style="3" customWidth="1"/>
    <col min="11" max="11" width="14.140625" style="3" customWidth="1"/>
    <col min="12" max="12" width="18.5703125" style="13" customWidth="1"/>
    <col min="13" max="14" width="14.42578125" style="13" customWidth="1"/>
    <col min="15" max="15" width="13.85546875" style="13" customWidth="1"/>
    <col min="16" max="16" width="11.85546875" style="13" customWidth="1"/>
    <col min="17" max="18" width="13.7109375" style="13" customWidth="1"/>
    <col min="19" max="20" width="15.28515625" style="13" customWidth="1"/>
    <col min="21" max="16384" width="9.140625" style="13"/>
  </cols>
  <sheetData>
    <row r="1" spans="1:17" ht="31.9" customHeight="1">
      <c r="A1" s="503" t="s">
        <v>216</v>
      </c>
      <c r="B1" s="503"/>
      <c r="C1" s="503"/>
      <c r="D1" s="503"/>
      <c r="E1" s="503"/>
      <c r="F1" s="503"/>
      <c r="G1" s="503"/>
      <c r="H1" s="503"/>
      <c r="I1" s="503"/>
      <c r="J1" s="193"/>
      <c r="K1" s="594" t="s">
        <v>0</v>
      </c>
      <c r="L1" s="594"/>
      <c r="M1" s="594"/>
      <c r="N1" s="594"/>
      <c r="O1" s="594"/>
      <c r="P1" s="594"/>
      <c r="Q1" s="142"/>
    </row>
    <row r="2" spans="1:17" ht="31.9" customHeight="1">
      <c r="A2" s="587" t="s">
        <v>1</v>
      </c>
      <c r="B2" s="587"/>
      <c r="C2" s="587"/>
      <c r="D2" s="587"/>
      <c r="E2" s="587"/>
      <c r="F2" s="587"/>
      <c r="G2" s="587"/>
      <c r="H2" s="587"/>
      <c r="I2" s="587"/>
      <c r="J2" s="194"/>
      <c r="K2" s="595" t="s">
        <v>2</v>
      </c>
      <c r="L2" s="595"/>
      <c r="M2" s="595"/>
      <c r="N2" s="595"/>
      <c r="O2" s="595"/>
      <c r="P2" s="595"/>
      <c r="Q2" s="145"/>
    </row>
    <row r="3" spans="1:17" s="14" customFormat="1" ht="42" customHeight="1">
      <c r="A3" s="573" t="s">
        <v>165</v>
      </c>
      <c r="B3" s="573"/>
      <c r="C3" s="573"/>
      <c r="D3" s="573"/>
      <c r="E3" s="573"/>
      <c r="F3" s="573"/>
      <c r="G3" s="573"/>
      <c r="H3" s="573"/>
      <c r="I3" s="573"/>
      <c r="J3" s="573"/>
      <c r="K3" s="573"/>
      <c r="L3" s="573"/>
      <c r="M3" s="573"/>
      <c r="N3" s="573"/>
      <c r="O3" s="573"/>
      <c r="P3" s="573"/>
    </row>
    <row r="4" spans="1:17" s="14" customFormat="1" ht="32.25" customHeight="1">
      <c r="A4" s="600" t="s">
        <v>204</v>
      </c>
      <c r="B4" s="600"/>
      <c r="C4" s="600"/>
      <c r="D4" s="600"/>
      <c r="E4" s="600"/>
      <c r="F4" s="600"/>
      <c r="G4" s="600"/>
      <c r="H4" s="600"/>
      <c r="I4" s="600"/>
      <c r="J4" s="600"/>
      <c r="K4" s="600"/>
      <c r="L4" s="600"/>
      <c r="M4" s="600"/>
      <c r="N4" s="600"/>
      <c r="O4" s="600"/>
      <c r="P4" s="600"/>
    </row>
    <row r="5" spans="1:17" ht="45.75" customHeight="1">
      <c r="A5" s="503" t="s">
        <v>217</v>
      </c>
      <c r="B5" s="503"/>
      <c r="C5" s="503"/>
      <c r="D5" s="503"/>
      <c r="E5" s="503"/>
      <c r="F5" s="503"/>
      <c r="G5" s="503"/>
      <c r="H5" s="503"/>
      <c r="I5" s="503"/>
      <c r="J5" s="503"/>
      <c r="K5" s="503"/>
      <c r="L5" s="503"/>
      <c r="M5" s="503"/>
      <c r="N5" s="503"/>
      <c r="O5" s="503"/>
      <c r="P5" s="503"/>
    </row>
    <row r="6" spans="1:17" ht="29.25" customHeight="1">
      <c r="A6" s="601"/>
      <c r="B6" s="601"/>
      <c r="C6" s="601"/>
      <c r="D6" s="601"/>
      <c r="E6" s="601"/>
      <c r="F6" s="601"/>
      <c r="G6" s="601"/>
      <c r="H6" s="601"/>
      <c r="I6" s="601"/>
      <c r="J6" s="601"/>
      <c r="K6" s="601"/>
      <c r="L6" s="601"/>
      <c r="M6" s="601"/>
      <c r="N6" s="601"/>
      <c r="O6" s="601"/>
      <c r="P6" s="601"/>
    </row>
    <row r="7" spans="1:17" s="15" customFormat="1" ht="35.65" customHeight="1">
      <c r="A7" s="602" t="s">
        <v>3</v>
      </c>
      <c r="B7" s="602"/>
      <c r="C7" s="602"/>
      <c r="D7" s="602"/>
      <c r="E7" s="602"/>
      <c r="F7" s="602"/>
      <c r="G7" s="602"/>
      <c r="H7" s="602"/>
      <c r="I7" s="602"/>
      <c r="J7" s="602"/>
      <c r="K7" s="602"/>
      <c r="L7" s="602"/>
      <c r="M7" s="602"/>
      <c r="N7" s="602"/>
      <c r="O7" s="602"/>
      <c r="P7" s="602"/>
    </row>
    <row r="8" spans="1:17" s="18" customFormat="1" ht="66" customHeight="1">
      <c r="A8" s="603" t="s">
        <v>22</v>
      </c>
      <c r="B8" s="481" t="s">
        <v>23</v>
      </c>
      <c r="C8" s="481" t="s">
        <v>24</v>
      </c>
      <c r="D8" s="481" t="s">
        <v>26</v>
      </c>
      <c r="E8" s="514" t="s">
        <v>27</v>
      </c>
      <c r="F8" s="516"/>
      <c r="G8" s="516"/>
      <c r="H8" s="515"/>
      <c r="I8" s="472" t="s">
        <v>218</v>
      </c>
      <c r="J8" s="472"/>
      <c r="K8" s="473"/>
      <c r="L8" s="468" t="s">
        <v>219</v>
      </c>
      <c r="M8" s="485" t="s">
        <v>220</v>
      </c>
      <c r="N8" s="486"/>
      <c r="O8" s="486"/>
      <c r="P8" s="481" t="s">
        <v>7</v>
      </c>
    </row>
    <row r="9" spans="1:17" s="18" customFormat="1" ht="36" customHeight="1">
      <c r="A9" s="603"/>
      <c r="B9" s="481"/>
      <c r="C9" s="481"/>
      <c r="D9" s="481"/>
      <c r="E9" s="499" t="s">
        <v>221</v>
      </c>
      <c r="F9" s="499" t="s">
        <v>32</v>
      </c>
      <c r="G9" s="499"/>
      <c r="H9" s="499"/>
      <c r="I9" s="481" t="s">
        <v>9</v>
      </c>
      <c r="J9" s="481" t="s">
        <v>14</v>
      </c>
      <c r="K9" s="481"/>
      <c r="L9" s="470"/>
      <c r="M9" s="481" t="s">
        <v>9</v>
      </c>
      <c r="N9" s="485" t="s">
        <v>14</v>
      </c>
      <c r="O9" s="486"/>
      <c r="P9" s="481"/>
    </row>
    <row r="10" spans="1:17" s="18" customFormat="1" ht="36" customHeight="1">
      <c r="A10" s="603"/>
      <c r="B10" s="481"/>
      <c r="C10" s="481"/>
      <c r="D10" s="481"/>
      <c r="E10" s="499"/>
      <c r="F10" s="499" t="s">
        <v>222</v>
      </c>
      <c r="G10" s="499" t="s">
        <v>14</v>
      </c>
      <c r="H10" s="499"/>
      <c r="I10" s="481"/>
      <c r="J10" s="481" t="s">
        <v>205</v>
      </c>
      <c r="K10" s="481" t="s">
        <v>206</v>
      </c>
      <c r="L10" s="470"/>
      <c r="M10" s="481"/>
      <c r="N10" s="481" t="s">
        <v>205</v>
      </c>
      <c r="O10" s="485" t="s">
        <v>206</v>
      </c>
      <c r="P10" s="481"/>
    </row>
    <row r="11" spans="1:17" s="18" customFormat="1" ht="40.5" customHeight="1">
      <c r="A11" s="603"/>
      <c r="B11" s="481"/>
      <c r="C11" s="481"/>
      <c r="D11" s="481"/>
      <c r="E11" s="499"/>
      <c r="F11" s="604"/>
      <c r="G11" s="195" t="s">
        <v>223</v>
      </c>
      <c r="H11" s="196" t="s">
        <v>224</v>
      </c>
      <c r="I11" s="481"/>
      <c r="J11" s="481"/>
      <c r="K11" s="481"/>
      <c r="L11" s="469"/>
      <c r="M11" s="481"/>
      <c r="N11" s="481"/>
      <c r="O11" s="485"/>
      <c r="P11" s="481"/>
    </row>
    <row r="12" spans="1:17" s="22" customFormat="1" ht="30.75" customHeight="1">
      <c r="A12" s="197">
        <v>1</v>
      </c>
      <c r="B12" s="21">
        <v>2</v>
      </c>
      <c r="C12" s="197">
        <v>3</v>
      </c>
      <c r="D12" s="21">
        <v>4</v>
      </c>
      <c r="E12" s="197">
        <v>5</v>
      </c>
      <c r="F12" s="21">
        <v>6</v>
      </c>
      <c r="G12" s="197">
        <v>7</v>
      </c>
      <c r="H12" s="21">
        <v>8</v>
      </c>
      <c r="I12" s="197">
        <v>9</v>
      </c>
      <c r="J12" s="21">
        <v>10</v>
      </c>
      <c r="K12" s="197">
        <v>11</v>
      </c>
      <c r="L12" s="21">
        <v>12</v>
      </c>
      <c r="M12" s="197">
        <v>13</v>
      </c>
      <c r="N12" s="21">
        <v>14</v>
      </c>
      <c r="O12" s="197">
        <v>15</v>
      </c>
      <c r="P12" s="21">
        <v>16</v>
      </c>
    </row>
    <row r="13" spans="1:17" s="22" customFormat="1" ht="39" customHeight="1">
      <c r="A13" s="197"/>
      <c r="B13" s="23" t="s">
        <v>13</v>
      </c>
      <c r="C13" s="197"/>
      <c r="D13" s="21"/>
      <c r="E13" s="197"/>
      <c r="F13" s="21"/>
      <c r="G13" s="21"/>
      <c r="H13" s="197"/>
      <c r="I13" s="197"/>
      <c r="J13" s="197"/>
      <c r="K13" s="197"/>
      <c r="L13" s="197"/>
      <c r="M13" s="197"/>
      <c r="N13" s="197"/>
      <c r="O13" s="197"/>
      <c r="P13" s="197"/>
    </row>
    <row r="14" spans="1:17" ht="39" customHeight="1">
      <c r="A14" s="24" t="s">
        <v>39</v>
      </c>
      <c r="B14" s="25" t="s">
        <v>225</v>
      </c>
      <c r="C14" s="36"/>
      <c r="D14" s="36"/>
      <c r="E14" s="36"/>
      <c r="F14" s="37"/>
      <c r="G14" s="37"/>
      <c r="H14" s="37"/>
      <c r="I14" s="37"/>
      <c r="J14" s="37"/>
      <c r="K14" s="37"/>
      <c r="L14" s="51"/>
      <c r="M14" s="51"/>
      <c r="N14" s="51"/>
      <c r="O14" s="51"/>
      <c r="P14" s="51"/>
    </row>
    <row r="15" spans="1:17" ht="39" customHeight="1">
      <c r="A15" s="24" t="s">
        <v>44</v>
      </c>
      <c r="B15" s="25" t="s">
        <v>178</v>
      </c>
      <c r="C15" s="36"/>
      <c r="D15" s="36"/>
      <c r="E15" s="36"/>
      <c r="F15" s="37"/>
      <c r="G15" s="37"/>
      <c r="H15" s="37"/>
      <c r="I15" s="37"/>
      <c r="J15" s="37"/>
      <c r="K15" s="37"/>
      <c r="L15" s="51"/>
      <c r="M15" s="51"/>
      <c r="N15" s="51"/>
      <c r="O15" s="51"/>
      <c r="P15" s="51"/>
    </row>
    <row r="16" spans="1:17" ht="30" customHeight="1">
      <c r="A16" s="32" t="s">
        <v>40</v>
      </c>
      <c r="B16" s="33" t="s">
        <v>45</v>
      </c>
      <c r="C16" s="36"/>
      <c r="D16" s="36"/>
      <c r="E16" s="36"/>
      <c r="F16" s="37"/>
      <c r="G16" s="37"/>
      <c r="H16" s="37"/>
      <c r="I16" s="37"/>
      <c r="J16" s="37"/>
      <c r="K16" s="37"/>
      <c r="L16" s="51"/>
      <c r="M16" s="51"/>
      <c r="N16" s="51"/>
      <c r="O16" s="51"/>
      <c r="P16" s="51"/>
    </row>
    <row r="17" spans="1:16" ht="30" customHeight="1">
      <c r="A17" s="32" t="s">
        <v>47</v>
      </c>
      <c r="B17" s="34" t="s">
        <v>48</v>
      </c>
      <c r="C17" s="36"/>
      <c r="D17" s="36"/>
      <c r="E17" s="36"/>
      <c r="F17" s="37"/>
      <c r="G17" s="37"/>
      <c r="H17" s="37"/>
      <c r="I17" s="37"/>
      <c r="J17" s="37"/>
      <c r="K17" s="37"/>
      <c r="L17" s="51"/>
      <c r="M17" s="51"/>
      <c r="N17" s="51"/>
      <c r="O17" s="51"/>
      <c r="P17" s="51"/>
    </row>
    <row r="18" spans="1:16" ht="39" customHeight="1">
      <c r="A18" s="24" t="s">
        <v>46</v>
      </c>
      <c r="B18" s="25" t="s">
        <v>179</v>
      </c>
      <c r="C18" s="36"/>
      <c r="D18" s="36"/>
      <c r="E18" s="36"/>
      <c r="F18" s="37"/>
      <c r="G18" s="37"/>
      <c r="H18" s="37"/>
      <c r="I18" s="37"/>
      <c r="J18" s="37"/>
      <c r="K18" s="37"/>
      <c r="L18" s="51"/>
      <c r="M18" s="51"/>
      <c r="N18" s="51"/>
      <c r="O18" s="51"/>
      <c r="P18" s="51"/>
    </row>
    <row r="19" spans="1:16" s="28" customFormat="1" ht="61.5" customHeight="1">
      <c r="A19" s="24" t="s">
        <v>207</v>
      </c>
      <c r="B19" s="29" t="s">
        <v>208</v>
      </c>
      <c r="C19" s="26"/>
      <c r="D19" s="26"/>
      <c r="E19" s="26"/>
      <c r="F19" s="27"/>
      <c r="G19" s="27"/>
      <c r="H19" s="27"/>
      <c r="I19" s="27"/>
      <c r="J19" s="27"/>
      <c r="K19" s="27"/>
      <c r="L19" s="198"/>
      <c r="M19" s="198"/>
      <c r="N19" s="198"/>
      <c r="O19" s="198"/>
      <c r="P19" s="198"/>
    </row>
    <row r="20" spans="1:16" ht="30" customHeight="1">
      <c r="A20" s="32" t="s">
        <v>40</v>
      </c>
      <c r="B20" s="33" t="s">
        <v>45</v>
      </c>
      <c r="C20" s="36"/>
      <c r="D20" s="36"/>
      <c r="E20" s="36"/>
      <c r="F20" s="37"/>
      <c r="G20" s="37"/>
      <c r="H20" s="37"/>
      <c r="I20" s="37"/>
      <c r="J20" s="37"/>
      <c r="K20" s="37"/>
      <c r="L20" s="51"/>
      <c r="M20" s="51"/>
      <c r="N20" s="51"/>
      <c r="O20" s="51"/>
      <c r="P20" s="51"/>
    </row>
    <row r="21" spans="1:16" ht="30" customHeight="1">
      <c r="A21" s="32" t="s">
        <v>47</v>
      </c>
      <c r="B21" s="34" t="s">
        <v>48</v>
      </c>
      <c r="C21" s="36"/>
      <c r="D21" s="36"/>
      <c r="E21" s="36"/>
      <c r="F21" s="37"/>
      <c r="G21" s="37"/>
      <c r="H21" s="37"/>
      <c r="I21" s="37"/>
      <c r="J21" s="37"/>
      <c r="K21" s="37"/>
      <c r="L21" s="51"/>
      <c r="M21" s="51"/>
      <c r="N21" s="51"/>
      <c r="O21" s="51"/>
      <c r="P21" s="51"/>
    </row>
    <row r="22" spans="1:16" s="28" customFormat="1" ht="57" customHeight="1">
      <c r="A22" s="24" t="s">
        <v>209</v>
      </c>
      <c r="B22" s="29" t="s">
        <v>210</v>
      </c>
      <c r="C22" s="26"/>
      <c r="D22" s="26"/>
      <c r="E22" s="26"/>
      <c r="F22" s="27"/>
      <c r="G22" s="27"/>
      <c r="H22" s="27"/>
      <c r="I22" s="27"/>
      <c r="J22" s="27"/>
      <c r="K22" s="27"/>
      <c r="L22" s="198"/>
      <c r="M22" s="198"/>
      <c r="N22" s="198"/>
      <c r="O22" s="198"/>
      <c r="P22" s="198"/>
    </row>
    <row r="23" spans="1:16" ht="30" customHeight="1">
      <c r="A23" s="32" t="s">
        <v>40</v>
      </c>
      <c r="B23" s="33" t="s">
        <v>45</v>
      </c>
      <c r="C23" s="36"/>
      <c r="D23" s="36"/>
      <c r="E23" s="36"/>
      <c r="F23" s="37"/>
      <c r="G23" s="37"/>
      <c r="H23" s="37"/>
      <c r="I23" s="37"/>
      <c r="J23" s="37"/>
      <c r="K23" s="37"/>
      <c r="L23" s="51"/>
      <c r="M23" s="51"/>
      <c r="N23" s="51"/>
      <c r="O23" s="51"/>
      <c r="P23" s="51"/>
    </row>
    <row r="24" spans="1:16" ht="30" customHeight="1">
      <c r="A24" s="32" t="s">
        <v>47</v>
      </c>
      <c r="B24" s="34" t="s">
        <v>48</v>
      </c>
      <c r="C24" s="36"/>
      <c r="D24" s="36"/>
      <c r="E24" s="36"/>
      <c r="F24" s="37"/>
      <c r="G24" s="37"/>
      <c r="H24" s="37"/>
      <c r="I24" s="37"/>
      <c r="J24" s="37"/>
      <c r="K24" s="37"/>
      <c r="L24" s="51"/>
      <c r="M24" s="51"/>
      <c r="N24" s="51"/>
      <c r="O24" s="51"/>
      <c r="P24" s="51"/>
    </row>
    <row r="25" spans="1:16" ht="45.75" customHeight="1">
      <c r="A25" s="24" t="s">
        <v>211</v>
      </c>
      <c r="B25" s="29" t="s">
        <v>226</v>
      </c>
      <c r="C25" s="36"/>
      <c r="D25" s="36"/>
      <c r="E25" s="36"/>
      <c r="F25" s="37"/>
      <c r="G25" s="37"/>
      <c r="H25" s="37"/>
      <c r="I25" s="37"/>
      <c r="J25" s="37"/>
      <c r="K25" s="37"/>
      <c r="L25" s="51"/>
      <c r="M25" s="51"/>
      <c r="N25" s="51"/>
      <c r="O25" s="51"/>
      <c r="P25" s="51"/>
    </row>
    <row r="26" spans="1:16" ht="33.75" customHeight="1">
      <c r="A26" s="32" t="s">
        <v>40</v>
      </c>
      <c r="B26" s="33" t="s">
        <v>45</v>
      </c>
      <c r="C26" s="36"/>
      <c r="D26" s="36"/>
      <c r="E26" s="36"/>
      <c r="F26" s="37"/>
      <c r="G26" s="37"/>
      <c r="H26" s="37"/>
      <c r="I26" s="37"/>
      <c r="J26" s="37"/>
      <c r="K26" s="37"/>
      <c r="L26" s="51"/>
      <c r="M26" s="51"/>
      <c r="N26" s="51"/>
      <c r="O26" s="51"/>
      <c r="P26" s="51"/>
    </row>
    <row r="27" spans="1:16" ht="34.5" customHeight="1">
      <c r="A27" s="32"/>
      <c r="B27" s="34" t="s">
        <v>227</v>
      </c>
      <c r="C27" s="36"/>
      <c r="D27" s="36"/>
      <c r="E27" s="36"/>
      <c r="F27" s="37"/>
      <c r="G27" s="37"/>
      <c r="H27" s="37"/>
      <c r="I27" s="37"/>
      <c r="J27" s="37"/>
      <c r="K27" s="37"/>
      <c r="L27" s="51"/>
      <c r="M27" s="51"/>
      <c r="N27" s="51"/>
      <c r="O27" s="51"/>
      <c r="P27" s="51"/>
    </row>
    <row r="28" spans="1:16" s="28" customFormat="1" ht="53.25" customHeight="1">
      <c r="A28" s="24" t="s">
        <v>212</v>
      </c>
      <c r="B28" s="29" t="s">
        <v>213</v>
      </c>
      <c r="C28" s="26"/>
      <c r="D28" s="26"/>
      <c r="E28" s="26"/>
      <c r="F28" s="27"/>
      <c r="G28" s="27"/>
      <c r="H28" s="27"/>
      <c r="I28" s="27"/>
      <c r="J28" s="27"/>
      <c r="K28" s="27"/>
      <c r="L28" s="198"/>
      <c r="M28" s="198"/>
      <c r="N28" s="198"/>
      <c r="O28" s="198"/>
      <c r="P28" s="198"/>
    </row>
    <row r="29" spans="1:16" ht="37.5" customHeight="1">
      <c r="A29" s="32" t="s">
        <v>40</v>
      </c>
      <c r="B29" s="33" t="s">
        <v>45</v>
      </c>
      <c r="C29" s="36"/>
      <c r="D29" s="36"/>
      <c r="E29" s="36"/>
      <c r="F29" s="37"/>
      <c r="G29" s="37"/>
      <c r="H29" s="37"/>
      <c r="I29" s="37"/>
      <c r="J29" s="37"/>
      <c r="K29" s="37"/>
      <c r="L29" s="51"/>
      <c r="M29" s="51"/>
      <c r="N29" s="51"/>
      <c r="O29" s="51"/>
      <c r="P29" s="51"/>
    </row>
    <row r="30" spans="1:16" ht="39" customHeight="1">
      <c r="A30" s="32"/>
      <c r="B30" s="33" t="s">
        <v>228</v>
      </c>
      <c r="C30" s="36"/>
      <c r="D30" s="36"/>
      <c r="E30" s="36"/>
      <c r="F30" s="37"/>
      <c r="G30" s="37"/>
      <c r="H30" s="37"/>
      <c r="I30" s="37"/>
      <c r="J30" s="37"/>
      <c r="K30" s="37"/>
      <c r="L30" s="51"/>
      <c r="M30" s="51"/>
      <c r="N30" s="51"/>
      <c r="O30" s="51"/>
      <c r="P30" s="51"/>
    </row>
    <row r="31" spans="1:16" s="28" customFormat="1" ht="63" customHeight="1">
      <c r="A31" s="24" t="s">
        <v>214</v>
      </c>
      <c r="B31" s="29" t="s">
        <v>215</v>
      </c>
      <c r="C31" s="26"/>
      <c r="D31" s="26"/>
      <c r="E31" s="26"/>
      <c r="F31" s="27"/>
      <c r="G31" s="27"/>
      <c r="H31" s="27"/>
      <c r="I31" s="27"/>
      <c r="J31" s="27"/>
      <c r="K31" s="27"/>
      <c r="L31" s="198"/>
      <c r="M31" s="198"/>
      <c r="N31" s="198"/>
      <c r="O31" s="198"/>
      <c r="P31" s="198"/>
    </row>
    <row r="32" spans="1:16" ht="37.5" customHeight="1">
      <c r="A32" s="32" t="s">
        <v>40</v>
      </c>
      <c r="B32" s="33" t="s">
        <v>45</v>
      </c>
      <c r="C32" s="36"/>
      <c r="D32" s="36"/>
      <c r="E32" s="36"/>
      <c r="F32" s="37"/>
      <c r="G32" s="37"/>
      <c r="H32" s="37"/>
      <c r="I32" s="37"/>
      <c r="J32" s="37"/>
      <c r="K32" s="37"/>
      <c r="L32" s="51"/>
      <c r="M32" s="51"/>
      <c r="N32" s="51"/>
      <c r="O32" s="51"/>
      <c r="P32" s="51"/>
    </row>
    <row r="33" spans="1:16" ht="39" customHeight="1">
      <c r="A33" s="32"/>
      <c r="B33" s="33" t="s">
        <v>228</v>
      </c>
      <c r="C33" s="36"/>
      <c r="D33" s="36"/>
      <c r="E33" s="36"/>
      <c r="F33" s="37"/>
      <c r="G33" s="37"/>
      <c r="H33" s="37"/>
      <c r="I33" s="37"/>
      <c r="J33" s="37"/>
      <c r="K33" s="37"/>
      <c r="L33" s="51"/>
      <c r="M33" s="51"/>
      <c r="N33" s="51"/>
      <c r="O33" s="51"/>
      <c r="P33" s="51"/>
    </row>
    <row r="34" spans="1:16" ht="50.25" customHeight="1">
      <c r="A34" s="24" t="s">
        <v>57</v>
      </c>
      <c r="B34" s="25" t="s">
        <v>229</v>
      </c>
      <c r="C34" s="36"/>
      <c r="D34" s="36"/>
      <c r="E34" s="36"/>
      <c r="F34" s="37"/>
      <c r="G34" s="37"/>
      <c r="H34" s="37"/>
      <c r="I34" s="37"/>
      <c r="J34" s="37"/>
      <c r="K34" s="37"/>
      <c r="L34" s="51"/>
      <c r="M34" s="51"/>
      <c r="N34" s="51"/>
      <c r="O34" s="51"/>
      <c r="P34" s="51"/>
    </row>
    <row r="35" spans="1:16" ht="45.75" customHeight="1">
      <c r="A35" s="32"/>
      <c r="B35" s="29" t="s">
        <v>230</v>
      </c>
      <c r="C35" s="36"/>
      <c r="D35" s="36"/>
      <c r="E35" s="36"/>
      <c r="F35" s="37"/>
      <c r="G35" s="37"/>
      <c r="H35" s="37"/>
      <c r="I35" s="37"/>
      <c r="J35" s="37"/>
      <c r="K35" s="37"/>
      <c r="L35" s="51"/>
      <c r="M35" s="51"/>
      <c r="N35" s="51"/>
      <c r="O35" s="51"/>
      <c r="P35" s="51"/>
    </row>
    <row r="36" spans="1:16" ht="30" customHeight="1">
      <c r="A36" s="134"/>
      <c r="B36" s="176"/>
      <c r="C36" s="40"/>
      <c r="D36" s="40"/>
      <c r="E36" s="40"/>
      <c r="F36" s="41"/>
      <c r="G36" s="41"/>
      <c r="H36" s="41"/>
      <c r="I36" s="41"/>
      <c r="J36" s="41"/>
      <c r="K36" s="41"/>
    </row>
    <row r="37" spans="1:16" ht="30" customHeight="1">
      <c r="A37" s="134"/>
      <c r="B37" s="176" t="s">
        <v>19</v>
      </c>
      <c r="C37" s="40"/>
      <c r="D37" s="40"/>
      <c r="E37" s="40"/>
      <c r="F37" s="41"/>
      <c r="G37" s="41"/>
      <c r="H37" s="41"/>
      <c r="I37" s="41"/>
      <c r="J37" s="41"/>
      <c r="K37" s="41"/>
    </row>
    <row r="38" spans="1:16" ht="30" customHeight="1">
      <c r="A38" s="134"/>
      <c r="B38" s="177" t="s">
        <v>20</v>
      </c>
      <c r="C38" s="40"/>
      <c r="D38" s="40"/>
      <c r="E38" s="40"/>
      <c r="F38" s="41"/>
      <c r="G38" s="41"/>
      <c r="H38" s="41"/>
      <c r="I38" s="41"/>
      <c r="J38" s="41"/>
      <c r="K38" s="41"/>
    </row>
    <row r="39" spans="1:16" ht="30" customHeight="1">
      <c r="A39" s="134"/>
      <c r="B39" s="39"/>
      <c r="C39" s="40"/>
      <c r="D39" s="40"/>
      <c r="E39" s="40"/>
      <c r="F39" s="41"/>
      <c r="G39" s="41"/>
      <c r="H39" s="41"/>
      <c r="I39" s="41"/>
      <c r="J39" s="41"/>
      <c r="K39" s="41"/>
    </row>
    <row r="40" spans="1:16" ht="30" customHeight="1">
      <c r="A40" s="134"/>
      <c r="B40" s="39"/>
      <c r="C40" s="40"/>
      <c r="D40" s="40"/>
      <c r="E40" s="40"/>
      <c r="F40" s="41"/>
      <c r="G40" s="41"/>
      <c r="H40" s="41"/>
      <c r="I40" s="41"/>
      <c r="J40" s="41"/>
      <c r="K40" s="41"/>
    </row>
    <row r="41" spans="1:16" ht="30" customHeight="1">
      <c r="A41" s="134"/>
      <c r="B41" s="39"/>
      <c r="C41" s="40"/>
      <c r="D41" s="40"/>
      <c r="E41" s="40"/>
      <c r="F41" s="41"/>
      <c r="G41" s="41"/>
      <c r="H41" s="41"/>
      <c r="I41" s="41"/>
      <c r="J41" s="41"/>
      <c r="K41" s="41"/>
    </row>
    <row r="42" spans="1:16" ht="30" customHeight="1">
      <c r="A42" s="134"/>
      <c r="B42" s="39"/>
      <c r="C42" s="40"/>
      <c r="D42" s="40"/>
      <c r="E42" s="40"/>
      <c r="F42" s="41"/>
      <c r="G42" s="41"/>
      <c r="H42" s="41"/>
      <c r="I42" s="41"/>
      <c r="J42" s="41"/>
      <c r="K42" s="41"/>
    </row>
    <row r="43" spans="1:16" ht="30" customHeight="1">
      <c r="A43" s="134"/>
      <c r="B43" s="39"/>
      <c r="C43" s="40"/>
      <c r="D43" s="40"/>
      <c r="E43" s="40"/>
      <c r="F43" s="41"/>
      <c r="G43" s="41"/>
      <c r="H43" s="41"/>
      <c r="I43" s="41"/>
      <c r="J43" s="41"/>
      <c r="K43" s="41"/>
    </row>
    <row r="44" spans="1:16" ht="30" customHeight="1">
      <c r="A44" s="134"/>
      <c r="B44" s="39"/>
      <c r="C44" s="40"/>
      <c r="D44" s="40"/>
      <c r="E44" s="40"/>
      <c r="F44" s="41"/>
      <c r="G44" s="41"/>
      <c r="H44" s="41"/>
      <c r="I44" s="41"/>
      <c r="J44" s="41"/>
      <c r="K44" s="41"/>
    </row>
    <row r="45" spans="1:16" ht="30" customHeight="1">
      <c r="A45" s="134"/>
      <c r="B45" s="39"/>
      <c r="C45" s="40"/>
      <c r="D45" s="40"/>
      <c r="E45" s="40"/>
      <c r="F45" s="41"/>
      <c r="G45" s="41"/>
      <c r="H45" s="41"/>
      <c r="I45" s="41"/>
      <c r="J45" s="41"/>
      <c r="K45" s="41"/>
    </row>
    <row r="46" spans="1:16" ht="30" customHeight="1">
      <c r="B46" s="574"/>
      <c r="C46" s="574"/>
      <c r="D46" s="574"/>
      <c r="E46" s="574"/>
      <c r="F46" s="574"/>
      <c r="G46" s="574"/>
      <c r="H46" s="574"/>
      <c r="I46" s="141"/>
      <c r="J46" s="141"/>
      <c r="K46" s="141"/>
    </row>
    <row r="47" spans="1:16" ht="19.899999999999999" customHeight="1"/>
    <row r="48" spans="1:16" s="28" customFormat="1" ht="25.5" customHeight="1">
      <c r="A48" s="199"/>
      <c r="B48" s="64" t="s">
        <v>231</v>
      </c>
      <c r="C48" s="199"/>
      <c r="D48" s="199"/>
      <c r="E48" s="199"/>
      <c r="F48" s="63"/>
      <c r="G48" s="63"/>
      <c r="H48" s="63"/>
    </row>
    <row r="49" spans="1:8" s="137" customFormat="1" ht="25.5" customHeight="1">
      <c r="A49" s="134"/>
      <c r="B49" s="200" t="s">
        <v>232</v>
      </c>
      <c r="C49" s="134"/>
      <c r="D49" s="134"/>
      <c r="E49" s="134"/>
      <c r="F49" s="201"/>
      <c r="G49" s="201"/>
      <c r="H49" s="201"/>
    </row>
    <row r="50" spans="1:8" s="137" customFormat="1" ht="25.5" customHeight="1">
      <c r="A50" s="134"/>
      <c r="B50" s="139" t="s">
        <v>233</v>
      </c>
      <c r="C50" s="134"/>
      <c r="D50" s="134"/>
      <c r="E50" s="134"/>
      <c r="F50" s="201"/>
      <c r="G50" s="201"/>
      <c r="H50" s="201"/>
    </row>
    <row r="51" spans="1:8" s="137" customFormat="1" ht="25.5" customHeight="1">
      <c r="A51" s="134"/>
      <c r="B51" s="139" t="s">
        <v>234</v>
      </c>
      <c r="C51" s="134"/>
      <c r="D51" s="134"/>
      <c r="E51" s="134"/>
      <c r="F51" s="201"/>
      <c r="G51" s="201"/>
      <c r="H51" s="201"/>
    </row>
    <row r="52" spans="1:8" s="137" customFormat="1" ht="25.5" customHeight="1">
      <c r="A52" s="134"/>
      <c r="B52" s="139" t="s">
        <v>235</v>
      </c>
      <c r="C52" s="134"/>
      <c r="D52" s="134"/>
      <c r="E52" s="134"/>
      <c r="F52" s="201"/>
      <c r="G52" s="201"/>
      <c r="H52" s="201"/>
    </row>
    <row r="53" spans="1:8" s="137" customFormat="1" ht="25.5" customHeight="1">
      <c r="A53" s="134"/>
      <c r="B53" s="139" t="s">
        <v>236</v>
      </c>
      <c r="C53" s="134"/>
      <c r="D53" s="134"/>
      <c r="E53" s="134"/>
      <c r="F53" s="201"/>
      <c r="G53" s="201"/>
      <c r="H53" s="201"/>
    </row>
    <row r="54" spans="1:8" s="137" customFormat="1" ht="25.5" customHeight="1">
      <c r="A54" s="140"/>
      <c r="B54" s="137" t="s">
        <v>237</v>
      </c>
    </row>
    <row r="55" spans="1:8" s="137" customFormat="1" ht="25.5" customHeight="1">
      <c r="A55" s="140"/>
      <c r="B55" s="137" t="s">
        <v>238</v>
      </c>
      <c r="C55" s="140"/>
      <c r="D55" s="140"/>
      <c r="E55" s="140"/>
      <c r="F55" s="202"/>
      <c r="G55" s="202"/>
      <c r="H55" s="202"/>
    </row>
    <row r="56" spans="1:8" s="137" customFormat="1" ht="25.5" customHeight="1">
      <c r="A56" s="140"/>
      <c r="B56" s="137" t="s">
        <v>239</v>
      </c>
      <c r="C56" s="140"/>
      <c r="D56" s="140"/>
      <c r="E56" s="140"/>
      <c r="F56" s="202"/>
      <c r="G56" s="202"/>
      <c r="H56" s="202"/>
    </row>
    <row r="57" spans="1:8" s="137" customFormat="1" ht="25.5" customHeight="1">
      <c r="A57" s="140"/>
      <c r="B57" s="137" t="s">
        <v>240</v>
      </c>
      <c r="C57" s="140"/>
      <c r="D57" s="140"/>
      <c r="E57" s="140"/>
      <c r="F57" s="202"/>
      <c r="G57" s="202"/>
      <c r="H57" s="202"/>
    </row>
    <row r="58" spans="1:8" s="137" customFormat="1" ht="25.5" customHeight="1">
      <c r="A58" s="140"/>
      <c r="B58" s="137" t="s">
        <v>241</v>
      </c>
      <c r="C58" s="140"/>
      <c r="D58" s="140"/>
      <c r="E58" s="140"/>
      <c r="F58" s="202"/>
      <c r="G58" s="202"/>
      <c r="H58" s="202"/>
    </row>
    <row r="59" spans="1:8" s="137" customFormat="1" ht="25.5" customHeight="1">
      <c r="A59" s="140"/>
      <c r="B59" s="137" t="s">
        <v>242</v>
      </c>
      <c r="C59" s="140"/>
      <c r="D59" s="140"/>
      <c r="E59" s="140"/>
      <c r="F59" s="202"/>
      <c r="G59" s="202"/>
      <c r="H59" s="202"/>
    </row>
    <row r="60" spans="1:8" s="137" customFormat="1" ht="25.5" customHeight="1">
      <c r="A60" s="140"/>
      <c r="B60" s="137" t="s">
        <v>243</v>
      </c>
      <c r="C60" s="140"/>
      <c r="D60" s="140"/>
      <c r="E60" s="140"/>
      <c r="F60" s="202"/>
      <c r="G60" s="202"/>
      <c r="H60" s="202"/>
    </row>
    <row r="61" spans="1:8" s="137" customFormat="1" ht="25.5" customHeight="1">
      <c r="B61" s="137" t="s">
        <v>244</v>
      </c>
    </row>
    <row r="62" spans="1:8" s="137" customFormat="1" ht="25.5" customHeight="1">
      <c r="B62" s="137" t="s">
        <v>245</v>
      </c>
    </row>
    <row r="63" spans="1:8" s="137" customFormat="1" ht="25.5" customHeight="1">
      <c r="B63" s="137" t="s">
        <v>246</v>
      </c>
    </row>
    <row r="64" spans="1:8" s="137" customFormat="1" ht="25.5" customHeight="1">
      <c r="B64" s="137" t="s">
        <v>247</v>
      </c>
    </row>
    <row r="65" spans="1:8" s="137" customFormat="1" ht="25.5" customHeight="1">
      <c r="B65" s="137" t="s">
        <v>248</v>
      </c>
    </row>
    <row r="66" spans="1:8" s="137" customFormat="1" ht="25.5" customHeight="1">
      <c r="B66" s="137" t="s">
        <v>249</v>
      </c>
    </row>
    <row r="67" spans="1:8" s="137" customFormat="1" ht="25.5" customHeight="1">
      <c r="B67" s="137" t="s">
        <v>250</v>
      </c>
    </row>
    <row r="68" spans="1:8" s="137" customFormat="1" ht="25.5" customHeight="1">
      <c r="B68" s="137" t="s">
        <v>251</v>
      </c>
    </row>
    <row r="69" spans="1:8" s="137" customFormat="1" ht="25.5" customHeight="1">
      <c r="B69" s="137" t="s">
        <v>252</v>
      </c>
    </row>
    <row r="70" spans="1:8" s="137" customFormat="1" ht="25.5" customHeight="1">
      <c r="B70" s="137" t="s">
        <v>253</v>
      </c>
    </row>
    <row r="71" spans="1:8" s="137" customFormat="1" ht="25.5" customHeight="1">
      <c r="B71" s="137" t="s">
        <v>254</v>
      </c>
    </row>
    <row r="72" spans="1:8" s="137" customFormat="1" ht="25.5" customHeight="1">
      <c r="A72" s="140"/>
      <c r="B72" s="137" t="s">
        <v>255</v>
      </c>
      <c r="C72" s="140"/>
      <c r="D72" s="140"/>
      <c r="E72" s="140"/>
      <c r="F72" s="202"/>
      <c r="G72" s="202"/>
      <c r="H72" s="202"/>
    </row>
    <row r="73" spans="1:8" s="137" customFormat="1" ht="25.5" customHeight="1">
      <c r="B73" s="137" t="s">
        <v>256</v>
      </c>
    </row>
    <row r="74" spans="1:8" s="137" customFormat="1" ht="25.5" customHeight="1">
      <c r="B74" s="137" t="s">
        <v>257</v>
      </c>
    </row>
    <row r="75" spans="1:8" s="137" customFormat="1" ht="25.5" customHeight="1">
      <c r="B75" s="137" t="s">
        <v>258</v>
      </c>
    </row>
    <row r="76" spans="1:8" s="137" customFormat="1" ht="25.5" customHeight="1">
      <c r="B76" s="137" t="s">
        <v>259</v>
      </c>
    </row>
    <row r="77" spans="1:8" s="137" customFormat="1" ht="25.5" customHeight="1">
      <c r="B77" s="137" t="s">
        <v>260</v>
      </c>
    </row>
    <row r="78" spans="1:8" s="137" customFormat="1" ht="25.5" customHeight="1">
      <c r="B78" s="137" t="s">
        <v>261</v>
      </c>
    </row>
    <row r="79" spans="1:8" s="137" customFormat="1" ht="25.5" customHeight="1">
      <c r="B79" s="137" t="s">
        <v>262</v>
      </c>
    </row>
    <row r="80" spans="1:8" s="137" customFormat="1" ht="25.5" customHeight="1">
      <c r="B80" s="137" t="s">
        <v>263</v>
      </c>
    </row>
    <row r="81" spans="2:2" s="137" customFormat="1" ht="25.5" customHeight="1">
      <c r="B81" s="137" t="s">
        <v>264</v>
      </c>
    </row>
    <row r="82" spans="2:2" s="137" customFormat="1" ht="25.5" customHeight="1">
      <c r="B82" s="137" t="s">
        <v>265</v>
      </c>
    </row>
    <row r="83" spans="2:2" s="137" customFormat="1" ht="25.5" customHeight="1">
      <c r="B83" s="137" t="s">
        <v>266</v>
      </c>
    </row>
    <row r="84" spans="2:2" s="137" customFormat="1" ht="25.5" customHeight="1"/>
    <row r="85" spans="2:2" s="137" customFormat="1" ht="25.5" customHeight="1"/>
    <row r="86" spans="2:2" s="137" customFormat="1" ht="25.5" customHeight="1">
      <c r="B86" s="137" t="s">
        <v>267</v>
      </c>
    </row>
    <row r="87" spans="2:2" s="137" customFormat="1" ht="25.5" customHeight="1">
      <c r="B87" s="137" t="s">
        <v>268</v>
      </c>
    </row>
    <row r="88" spans="2:2" s="137" customFormat="1" ht="25.5" customHeight="1">
      <c r="B88" s="137" t="s">
        <v>269</v>
      </c>
    </row>
    <row r="89" spans="2:2" s="137" customFormat="1" ht="25.5" customHeight="1">
      <c r="B89" s="137" t="s">
        <v>270</v>
      </c>
    </row>
    <row r="90" spans="2:2" s="137" customFormat="1" ht="25.5" customHeight="1">
      <c r="B90" s="137" t="s">
        <v>271</v>
      </c>
    </row>
    <row r="91" spans="2:2" s="137" customFormat="1" ht="25.5" customHeight="1">
      <c r="B91" s="137" t="s">
        <v>272</v>
      </c>
    </row>
    <row r="92" spans="2:2" s="137" customFormat="1" ht="25.5" customHeight="1">
      <c r="B92" s="137" t="s">
        <v>273</v>
      </c>
    </row>
    <row r="93" spans="2:2" s="137" customFormat="1" ht="25.5" customHeight="1">
      <c r="B93" s="137" t="s">
        <v>274</v>
      </c>
    </row>
    <row r="94" spans="2:2" s="137" customFormat="1" ht="25.5" customHeight="1">
      <c r="B94" s="137" t="s">
        <v>275</v>
      </c>
    </row>
    <row r="95" spans="2:2" s="137" customFormat="1" ht="25.5" customHeight="1">
      <c r="B95" s="137" t="s">
        <v>276</v>
      </c>
    </row>
    <row r="96" spans="2:2" s="137" customFormat="1" ht="25.5" customHeight="1">
      <c r="B96" s="137" t="s">
        <v>277</v>
      </c>
    </row>
    <row r="97" spans="1:11" ht="19.899999999999999" customHeight="1"/>
    <row r="98" spans="1:11" ht="19.899999999999999" customHeight="1"/>
    <row r="99" spans="1:11" ht="19.899999999999999" customHeight="1"/>
    <row r="100" spans="1:11" ht="19.899999999999999" customHeight="1">
      <c r="A100" s="137"/>
      <c r="B100" s="13"/>
      <c r="C100" s="13"/>
      <c r="D100" s="13"/>
      <c r="E100" s="13"/>
      <c r="F100" s="13"/>
      <c r="G100" s="13"/>
      <c r="H100" s="13"/>
      <c r="I100" s="13"/>
      <c r="J100" s="13"/>
      <c r="K100" s="13"/>
    </row>
    <row r="101" spans="1:11" ht="19.899999999999999" customHeight="1">
      <c r="A101" s="137"/>
      <c r="B101" s="13"/>
      <c r="C101" s="13"/>
      <c r="D101" s="13"/>
      <c r="E101" s="13"/>
      <c r="F101" s="13"/>
      <c r="G101" s="13"/>
      <c r="H101" s="13"/>
      <c r="I101" s="13"/>
      <c r="J101" s="13"/>
      <c r="K101" s="13"/>
    </row>
    <row r="102" spans="1:11" ht="19.899999999999999" customHeight="1">
      <c r="A102" s="137"/>
      <c r="B102" s="13"/>
      <c r="C102" s="13"/>
      <c r="D102" s="13"/>
      <c r="E102" s="13"/>
      <c r="F102" s="13"/>
      <c r="G102" s="13"/>
      <c r="H102" s="13"/>
      <c r="I102" s="13"/>
      <c r="J102" s="13"/>
      <c r="K102" s="13"/>
    </row>
    <row r="103" spans="1:11" ht="19.899999999999999" customHeight="1">
      <c r="A103" s="137"/>
      <c r="B103" s="13"/>
      <c r="C103" s="13"/>
      <c r="D103" s="13"/>
      <c r="E103" s="13"/>
      <c r="F103" s="13"/>
      <c r="G103" s="13"/>
      <c r="H103" s="13"/>
      <c r="I103" s="13"/>
      <c r="J103" s="13"/>
      <c r="K103" s="13"/>
    </row>
    <row r="104" spans="1:11" ht="19.899999999999999" customHeight="1">
      <c r="A104" s="137"/>
      <c r="B104" s="13"/>
      <c r="C104" s="13"/>
      <c r="D104" s="13"/>
      <c r="E104" s="13"/>
      <c r="F104" s="13"/>
      <c r="G104" s="13"/>
      <c r="H104" s="13"/>
      <c r="I104" s="13"/>
      <c r="J104" s="13"/>
      <c r="K104" s="13"/>
    </row>
    <row r="105" spans="1:11" ht="19.899999999999999" customHeight="1">
      <c r="A105" s="137"/>
      <c r="B105" s="13"/>
      <c r="C105" s="13"/>
      <c r="D105" s="13"/>
      <c r="E105" s="13"/>
      <c r="F105" s="13"/>
      <c r="G105" s="13"/>
      <c r="H105" s="13"/>
      <c r="I105" s="13"/>
      <c r="J105" s="13"/>
      <c r="K105" s="13"/>
    </row>
    <row r="106" spans="1:11" ht="19.899999999999999" customHeight="1">
      <c r="A106" s="137"/>
      <c r="B106" s="13"/>
      <c r="C106" s="13"/>
      <c r="D106" s="13"/>
      <c r="E106" s="13"/>
      <c r="F106" s="13"/>
      <c r="G106" s="13"/>
      <c r="H106" s="13"/>
      <c r="I106" s="13"/>
      <c r="J106" s="13"/>
      <c r="K106" s="13"/>
    </row>
    <row r="107" spans="1:11" ht="19.899999999999999" customHeight="1">
      <c r="A107" s="137"/>
      <c r="B107" s="13"/>
      <c r="C107" s="13"/>
      <c r="D107" s="13"/>
      <c r="E107" s="13"/>
      <c r="F107" s="13"/>
      <c r="G107" s="13"/>
      <c r="H107" s="13"/>
      <c r="I107" s="13"/>
      <c r="J107" s="13"/>
      <c r="K107" s="13"/>
    </row>
    <row r="108" spans="1:11" ht="19.899999999999999" customHeight="1">
      <c r="A108" s="137"/>
      <c r="B108" s="13"/>
      <c r="C108" s="13"/>
      <c r="D108" s="13"/>
      <c r="E108" s="13"/>
      <c r="F108" s="13"/>
      <c r="G108" s="13"/>
      <c r="H108" s="13"/>
      <c r="I108" s="13"/>
      <c r="J108" s="13"/>
      <c r="K108" s="13"/>
    </row>
    <row r="109" spans="1:11" ht="19.899999999999999" customHeight="1">
      <c r="A109" s="137"/>
      <c r="B109" s="13"/>
      <c r="C109" s="13"/>
      <c r="D109" s="13"/>
      <c r="E109" s="13"/>
      <c r="F109" s="13"/>
      <c r="G109" s="13"/>
      <c r="H109" s="13"/>
      <c r="I109" s="13"/>
      <c r="J109" s="13"/>
      <c r="K109" s="13"/>
    </row>
    <row r="110" spans="1:11">
      <c r="A110" s="137"/>
      <c r="B110" s="13"/>
      <c r="C110" s="13"/>
      <c r="D110" s="13"/>
      <c r="E110" s="13"/>
      <c r="F110" s="13"/>
      <c r="G110" s="13"/>
      <c r="H110" s="13"/>
      <c r="I110" s="13"/>
      <c r="J110" s="13"/>
      <c r="K110" s="13"/>
    </row>
    <row r="111" spans="1:11">
      <c r="A111" s="137"/>
      <c r="B111" s="13"/>
      <c r="C111" s="13"/>
      <c r="D111" s="13"/>
      <c r="E111" s="13"/>
      <c r="F111" s="13"/>
      <c r="G111" s="13"/>
      <c r="H111" s="13"/>
      <c r="I111" s="13"/>
      <c r="J111" s="13"/>
      <c r="K111" s="13"/>
    </row>
    <row r="112" spans="1:11">
      <c r="A112" s="137"/>
      <c r="B112" s="13"/>
      <c r="C112" s="13"/>
      <c r="D112" s="13"/>
      <c r="E112" s="13"/>
      <c r="F112" s="13"/>
      <c r="G112" s="13"/>
      <c r="H112" s="13"/>
      <c r="I112" s="13"/>
      <c r="J112" s="13"/>
      <c r="K112" s="13"/>
    </row>
    <row r="113" spans="1:11">
      <c r="A113" s="137"/>
      <c r="B113" s="13"/>
      <c r="C113" s="13"/>
      <c r="D113" s="13"/>
      <c r="E113" s="13"/>
      <c r="F113" s="13"/>
      <c r="G113" s="13"/>
      <c r="H113" s="13"/>
      <c r="I113" s="13"/>
      <c r="J113" s="13"/>
      <c r="K113" s="13"/>
    </row>
    <row r="114" spans="1:11">
      <c r="A114" s="137"/>
      <c r="B114" s="13"/>
      <c r="C114" s="13"/>
      <c r="D114" s="13"/>
      <c r="E114" s="13"/>
      <c r="F114" s="13"/>
      <c r="G114" s="13"/>
      <c r="H114" s="13"/>
      <c r="I114" s="13"/>
      <c r="J114" s="13"/>
      <c r="K114" s="13"/>
    </row>
    <row r="115" spans="1:11">
      <c r="A115" s="137"/>
      <c r="B115" s="13"/>
      <c r="C115" s="13"/>
      <c r="D115" s="13"/>
      <c r="E115" s="13"/>
      <c r="F115" s="13"/>
      <c r="G115" s="13"/>
      <c r="H115" s="13"/>
      <c r="I115" s="13"/>
      <c r="J115" s="13"/>
      <c r="K115" s="13"/>
    </row>
    <row r="116" spans="1:11">
      <c r="A116" s="137"/>
      <c r="B116" s="13"/>
      <c r="C116" s="13"/>
      <c r="D116" s="13"/>
      <c r="E116" s="13"/>
      <c r="F116" s="13"/>
      <c r="G116" s="13"/>
      <c r="H116" s="13"/>
      <c r="I116" s="13"/>
      <c r="J116" s="13"/>
      <c r="K116" s="13"/>
    </row>
    <row r="117" spans="1:11">
      <c r="A117" s="137"/>
      <c r="B117" s="13"/>
      <c r="C117" s="13"/>
      <c r="D117" s="13"/>
      <c r="E117" s="13"/>
      <c r="F117" s="13"/>
      <c r="G117" s="13"/>
      <c r="H117" s="13"/>
      <c r="I117" s="13"/>
      <c r="J117" s="13"/>
      <c r="K117" s="13"/>
    </row>
    <row r="118" spans="1:11">
      <c r="A118" s="137"/>
      <c r="B118" s="13"/>
      <c r="C118" s="13"/>
      <c r="D118" s="13"/>
      <c r="E118" s="13"/>
      <c r="F118" s="13"/>
      <c r="G118" s="13"/>
      <c r="H118" s="13"/>
      <c r="I118" s="13"/>
      <c r="J118" s="13"/>
      <c r="K118" s="13"/>
    </row>
    <row r="119" spans="1:11">
      <c r="A119" s="137"/>
      <c r="B119" s="13"/>
      <c r="C119" s="13"/>
      <c r="D119" s="13"/>
      <c r="E119" s="13"/>
      <c r="F119" s="13"/>
      <c r="G119" s="13"/>
      <c r="H119" s="13"/>
      <c r="I119" s="13"/>
      <c r="J119" s="13"/>
      <c r="K119" s="13"/>
    </row>
    <row r="120" spans="1:11">
      <c r="A120" s="137"/>
      <c r="B120" s="13"/>
      <c r="C120" s="13"/>
      <c r="D120" s="13"/>
      <c r="E120" s="13"/>
      <c r="F120" s="13"/>
      <c r="G120" s="13"/>
      <c r="H120" s="13"/>
      <c r="I120" s="13"/>
      <c r="J120" s="13"/>
      <c r="K120" s="13"/>
    </row>
    <row r="121" spans="1:11">
      <c r="A121" s="137"/>
      <c r="B121" s="13"/>
      <c r="C121" s="13"/>
      <c r="D121" s="13"/>
      <c r="E121" s="13"/>
      <c r="F121" s="13"/>
      <c r="G121" s="13"/>
      <c r="H121" s="13"/>
      <c r="I121" s="13"/>
      <c r="J121" s="13"/>
      <c r="K121" s="13"/>
    </row>
    <row r="122" spans="1:11">
      <c r="A122" s="137"/>
      <c r="B122" s="13"/>
      <c r="C122" s="13"/>
      <c r="D122" s="13"/>
      <c r="E122" s="13"/>
      <c r="F122" s="13"/>
      <c r="G122" s="13"/>
      <c r="H122" s="13"/>
      <c r="I122" s="13"/>
      <c r="J122" s="13"/>
      <c r="K122" s="13"/>
    </row>
    <row r="123" spans="1:11">
      <c r="A123" s="137"/>
      <c r="B123" s="13"/>
      <c r="C123" s="13"/>
      <c r="D123" s="13"/>
      <c r="E123" s="13"/>
      <c r="F123" s="13"/>
      <c r="G123" s="13"/>
      <c r="H123" s="13"/>
      <c r="I123" s="13"/>
      <c r="J123" s="13"/>
      <c r="K123" s="13"/>
    </row>
    <row r="124" spans="1:11">
      <c r="A124" s="137"/>
      <c r="B124" s="13"/>
      <c r="C124" s="13"/>
      <c r="D124" s="13"/>
      <c r="E124" s="13"/>
      <c r="F124" s="13"/>
      <c r="G124" s="13"/>
      <c r="H124" s="13"/>
      <c r="I124" s="13"/>
      <c r="J124" s="13"/>
      <c r="K124" s="13"/>
    </row>
    <row r="125" spans="1:11">
      <c r="A125" s="137"/>
      <c r="B125" s="13"/>
      <c r="C125" s="13"/>
      <c r="D125" s="13"/>
      <c r="E125" s="13"/>
      <c r="F125" s="13"/>
      <c r="G125" s="13"/>
      <c r="H125" s="13"/>
      <c r="I125" s="13"/>
      <c r="J125" s="13"/>
      <c r="K125" s="13"/>
    </row>
    <row r="126" spans="1:11">
      <c r="A126" s="137"/>
      <c r="B126" s="13"/>
      <c r="C126" s="13"/>
      <c r="D126" s="13"/>
      <c r="E126" s="13"/>
      <c r="F126" s="13"/>
      <c r="G126" s="13"/>
      <c r="H126" s="13"/>
      <c r="I126" s="13"/>
      <c r="J126" s="13"/>
      <c r="K126" s="13"/>
    </row>
    <row r="127" spans="1:11">
      <c r="A127" s="137"/>
      <c r="B127" s="13"/>
      <c r="C127" s="13"/>
      <c r="D127" s="13"/>
      <c r="E127" s="13"/>
      <c r="F127" s="13"/>
      <c r="G127" s="13"/>
      <c r="H127" s="13"/>
      <c r="I127" s="13"/>
      <c r="J127" s="13"/>
      <c r="K127" s="13"/>
    </row>
    <row r="128" spans="1:11">
      <c r="A128" s="137"/>
      <c r="B128" s="13"/>
      <c r="C128" s="13"/>
      <c r="D128" s="13"/>
      <c r="E128" s="13"/>
      <c r="F128" s="13"/>
      <c r="G128" s="13"/>
      <c r="H128" s="13"/>
      <c r="I128" s="13"/>
      <c r="J128" s="13"/>
      <c r="K128" s="13"/>
    </row>
    <row r="129" spans="1:11">
      <c r="A129" s="137"/>
      <c r="B129" s="13"/>
      <c r="C129" s="13"/>
      <c r="D129" s="13"/>
      <c r="E129" s="13"/>
      <c r="F129" s="13"/>
      <c r="G129" s="13"/>
      <c r="H129" s="13"/>
      <c r="I129" s="13"/>
      <c r="J129" s="13"/>
      <c r="K129" s="13"/>
    </row>
    <row r="130" spans="1:11">
      <c r="A130" s="137"/>
      <c r="B130" s="13"/>
      <c r="C130" s="13"/>
      <c r="D130" s="13"/>
      <c r="E130" s="13"/>
      <c r="F130" s="13"/>
      <c r="G130" s="13"/>
      <c r="H130" s="13"/>
      <c r="I130" s="13"/>
      <c r="J130" s="13"/>
      <c r="K130" s="13"/>
    </row>
    <row r="131" spans="1:11">
      <c r="A131" s="137"/>
      <c r="B131" s="13"/>
      <c r="C131" s="13"/>
      <c r="D131" s="13"/>
      <c r="E131" s="13"/>
      <c r="F131" s="13"/>
      <c r="G131" s="13"/>
      <c r="H131" s="13"/>
      <c r="I131" s="13"/>
      <c r="J131" s="13"/>
      <c r="K131" s="13"/>
    </row>
    <row r="132" spans="1:11">
      <c r="A132" s="137"/>
      <c r="B132" s="13"/>
      <c r="C132" s="13"/>
      <c r="D132" s="13"/>
      <c r="E132" s="13"/>
      <c r="F132" s="13"/>
      <c r="G132" s="13"/>
      <c r="H132" s="13"/>
      <c r="I132" s="13"/>
      <c r="J132" s="13"/>
      <c r="K132" s="13"/>
    </row>
    <row r="133" spans="1:11">
      <c r="A133" s="137"/>
      <c r="B133" s="13"/>
      <c r="C133" s="13"/>
      <c r="D133" s="13"/>
      <c r="E133" s="13"/>
      <c r="F133" s="13"/>
      <c r="G133" s="13"/>
      <c r="H133" s="13"/>
      <c r="I133" s="13"/>
      <c r="J133" s="13"/>
      <c r="K133" s="13"/>
    </row>
    <row r="134" spans="1:11">
      <c r="A134" s="137"/>
      <c r="B134" s="13"/>
      <c r="C134" s="13"/>
      <c r="D134" s="13"/>
      <c r="E134" s="13"/>
      <c r="F134" s="13"/>
      <c r="G134" s="13"/>
      <c r="H134" s="13"/>
      <c r="I134" s="13"/>
      <c r="J134" s="13"/>
      <c r="K134" s="13"/>
    </row>
    <row r="135" spans="1:11">
      <c r="A135" s="137"/>
      <c r="B135" s="13"/>
      <c r="C135" s="13"/>
      <c r="D135" s="13"/>
      <c r="E135" s="13"/>
      <c r="F135" s="13"/>
      <c r="G135" s="13"/>
      <c r="H135" s="13"/>
      <c r="I135" s="13"/>
      <c r="J135" s="13"/>
      <c r="K135" s="13"/>
    </row>
    <row r="136" spans="1:11">
      <c r="A136" s="137"/>
      <c r="B136" s="13"/>
      <c r="C136" s="13"/>
      <c r="D136" s="13"/>
      <c r="E136" s="13"/>
      <c r="F136" s="13"/>
      <c r="G136" s="13"/>
      <c r="H136" s="13"/>
      <c r="I136" s="13"/>
      <c r="J136" s="13"/>
      <c r="K136" s="13"/>
    </row>
    <row r="137" spans="1:11">
      <c r="A137" s="137"/>
      <c r="B137" s="13"/>
      <c r="C137" s="13"/>
      <c r="D137" s="13"/>
      <c r="E137" s="13"/>
      <c r="F137" s="13"/>
      <c r="G137" s="13"/>
      <c r="H137" s="13"/>
      <c r="I137" s="13"/>
      <c r="J137" s="13"/>
      <c r="K137" s="13"/>
    </row>
    <row r="138" spans="1:11">
      <c r="A138" s="137"/>
      <c r="B138" s="13"/>
      <c r="C138" s="13"/>
      <c r="D138" s="13"/>
      <c r="E138" s="13"/>
      <c r="F138" s="13"/>
      <c r="G138" s="13"/>
      <c r="H138" s="13"/>
      <c r="I138" s="13"/>
      <c r="J138" s="13"/>
      <c r="K138" s="13"/>
    </row>
    <row r="139" spans="1:11">
      <c r="A139" s="137"/>
      <c r="B139" s="13"/>
      <c r="C139" s="13"/>
      <c r="D139" s="13"/>
      <c r="E139" s="13"/>
      <c r="F139" s="13"/>
      <c r="G139" s="13"/>
      <c r="H139" s="13"/>
      <c r="I139" s="13"/>
      <c r="J139" s="13"/>
      <c r="K139" s="13"/>
    </row>
    <row r="140" spans="1:11">
      <c r="A140" s="137"/>
      <c r="B140" s="13"/>
      <c r="C140" s="13"/>
      <c r="D140" s="13"/>
      <c r="E140" s="13"/>
      <c r="F140" s="13"/>
      <c r="G140" s="13"/>
      <c r="H140" s="13"/>
      <c r="I140" s="13"/>
      <c r="J140" s="13"/>
      <c r="K140" s="13"/>
    </row>
    <row r="141" spans="1:11">
      <c r="A141" s="137"/>
      <c r="B141" s="13"/>
      <c r="C141" s="13"/>
      <c r="D141" s="13"/>
      <c r="E141" s="13"/>
      <c r="F141" s="13"/>
      <c r="G141" s="13"/>
      <c r="H141" s="13"/>
      <c r="I141" s="13"/>
      <c r="J141" s="13"/>
      <c r="K141" s="13"/>
    </row>
    <row r="142" spans="1:11">
      <c r="A142" s="137"/>
      <c r="B142" s="13"/>
      <c r="C142" s="13"/>
      <c r="D142" s="13"/>
      <c r="E142" s="13"/>
      <c r="F142" s="13"/>
      <c r="G142" s="13"/>
      <c r="H142" s="13"/>
      <c r="I142" s="13"/>
      <c r="J142" s="13"/>
      <c r="K142" s="13"/>
    </row>
    <row r="143" spans="1:11">
      <c r="A143" s="137"/>
      <c r="B143" s="13"/>
      <c r="C143" s="13"/>
      <c r="D143" s="13"/>
      <c r="E143" s="13"/>
      <c r="F143" s="13"/>
      <c r="G143" s="13"/>
      <c r="H143" s="13"/>
      <c r="I143" s="13"/>
      <c r="J143" s="13"/>
      <c r="K143" s="13"/>
    </row>
    <row r="144" spans="1:11">
      <c r="A144" s="137"/>
      <c r="B144" s="13"/>
      <c r="C144" s="13"/>
      <c r="D144" s="13"/>
      <c r="E144" s="13"/>
      <c r="F144" s="13"/>
      <c r="G144" s="13"/>
      <c r="H144" s="13"/>
      <c r="I144" s="13"/>
      <c r="J144" s="13"/>
      <c r="K144" s="13"/>
    </row>
    <row r="145" spans="1:11">
      <c r="A145" s="137"/>
      <c r="B145" s="13"/>
      <c r="C145" s="13"/>
      <c r="D145" s="13"/>
      <c r="E145" s="13"/>
      <c r="F145" s="13"/>
      <c r="G145" s="13"/>
      <c r="H145" s="13"/>
      <c r="I145" s="13"/>
      <c r="J145" s="13"/>
      <c r="K145" s="13"/>
    </row>
    <row r="146" spans="1:11">
      <c r="A146" s="137"/>
      <c r="B146" s="13"/>
      <c r="C146" s="13"/>
      <c r="D146" s="13"/>
      <c r="E146" s="13"/>
      <c r="F146" s="13"/>
      <c r="G146" s="13"/>
      <c r="H146" s="13"/>
      <c r="I146" s="13"/>
      <c r="J146" s="13"/>
      <c r="K146" s="13"/>
    </row>
    <row r="147" spans="1:11">
      <c r="A147" s="137"/>
      <c r="B147" s="13"/>
      <c r="C147" s="13"/>
      <c r="D147" s="13"/>
      <c r="E147" s="13"/>
      <c r="F147" s="13"/>
      <c r="G147" s="13"/>
      <c r="H147" s="13"/>
      <c r="I147" s="13"/>
      <c r="J147" s="13"/>
      <c r="K147" s="13"/>
    </row>
    <row r="148" spans="1:11">
      <c r="A148" s="137"/>
      <c r="B148" s="13"/>
      <c r="C148" s="13"/>
      <c r="D148" s="13"/>
      <c r="E148" s="13"/>
      <c r="F148" s="13"/>
      <c r="G148" s="13"/>
      <c r="H148" s="13"/>
      <c r="I148" s="13"/>
      <c r="J148" s="13"/>
      <c r="K148" s="13"/>
    </row>
    <row r="149" spans="1:11">
      <c r="A149" s="137"/>
      <c r="B149" s="13"/>
      <c r="C149" s="13"/>
      <c r="D149" s="13"/>
      <c r="E149" s="13"/>
      <c r="F149" s="13"/>
      <c r="G149" s="13"/>
      <c r="H149" s="13"/>
      <c r="I149" s="13"/>
      <c r="J149" s="13"/>
      <c r="K149" s="13"/>
    </row>
    <row r="150" spans="1:11">
      <c r="A150" s="137"/>
      <c r="B150" s="13"/>
      <c r="C150" s="13"/>
      <c r="D150" s="13"/>
      <c r="E150" s="13"/>
      <c r="F150" s="13"/>
      <c r="G150" s="13"/>
      <c r="H150" s="13"/>
      <c r="I150" s="13"/>
      <c r="J150" s="13"/>
      <c r="K150" s="13"/>
    </row>
    <row r="151" spans="1:11">
      <c r="A151" s="137"/>
      <c r="B151" s="13"/>
      <c r="C151" s="13"/>
      <c r="D151" s="13"/>
      <c r="E151" s="13"/>
      <c r="F151" s="13"/>
      <c r="G151" s="13"/>
      <c r="H151" s="13"/>
      <c r="I151" s="13"/>
      <c r="J151" s="13"/>
      <c r="K151" s="13"/>
    </row>
    <row r="152" spans="1:11">
      <c r="A152" s="137"/>
      <c r="B152" s="13"/>
      <c r="C152" s="13"/>
      <c r="D152" s="13"/>
      <c r="E152" s="13"/>
      <c r="F152" s="13"/>
      <c r="G152" s="13"/>
      <c r="H152" s="13"/>
      <c r="I152" s="13"/>
      <c r="J152" s="13"/>
      <c r="K152" s="13"/>
    </row>
    <row r="153" spans="1:11">
      <c r="A153" s="137"/>
      <c r="B153" s="13"/>
      <c r="C153" s="13"/>
      <c r="D153" s="13"/>
      <c r="E153" s="13"/>
      <c r="F153" s="13"/>
      <c r="G153" s="13"/>
      <c r="H153" s="13"/>
      <c r="I153" s="13"/>
      <c r="J153" s="13"/>
      <c r="K153" s="13"/>
    </row>
    <row r="154" spans="1:11">
      <c r="A154" s="137"/>
      <c r="B154" s="13"/>
      <c r="C154" s="13"/>
      <c r="D154" s="13"/>
      <c r="E154" s="13"/>
      <c r="F154" s="13"/>
      <c r="G154" s="13"/>
      <c r="H154" s="13"/>
      <c r="I154" s="13"/>
      <c r="J154" s="13"/>
      <c r="K154" s="13"/>
    </row>
    <row r="155" spans="1:11">
      <c r="A155" s="137"/>
      <c r="B155" s="13"/>
      <c r="C155" s="13"/>
      <c r="D155" s="13"/>
      <c r="E155" s="13"/>
      <c r="F155" s="13"/>
      <c r="G155" s="13"/>
      <c r="H155" s="13"/>
      <c r="I155" s="13"/>
      <c r="J155" s="13"/>
      <c r="K155" s="13"/>
    </row>
    <row r="156" spans="1:11">
      <c r="A156" s="137"/>
      <c r="B156" s="13"/>
      <c r="C156" s="13"/>
      <c r="D156" s="13"/>
      <c r="E156" s="13"/>
      <c r="F156" s="13"/>
      <c r="G156" s="13"/>
      <c r="H156" s="13"/>
      <c r="I156" s="13"/>
      <c r="J156" s="13"/>
      <c r="K156" s="13"/>
    </row>
    <row r="157" spans="1:11">
      <c r="A157" s="137"/>
      <c r="B157" s="13"/>
      <c r="C157" s="13"/>
      <c r="D157" s="13"/>
      <c r="E157" s="13"/>
      <c r="F157" s="13"/>
      <c r="G157" s="13"/>
      <c r="H157" s="13"/>
      <c r="I157" s="13"/>
      <c r="J157" s="13"/>
      <c r="K157" s="13"/>
    </row>
    <row r="158" spans="1:11">
      <c r="A158" s="137"/>
      <c r="B158" s="13"/>
      <c r="C158" s="13"/>
      <c r="D158" s="13"/>
      <c r="E158" s="13"/>
      <c r="F158" s="13"/>
      <c r="G158" s="13"/>
      <c r="H158" s="13"/>
      <c r="I158" s="13"/>
      <c r="J158" s="13"/>
      <c r="K158" s="13"/>
    </row>
    <row r="159" spans="1:11">
      <c r="A159" s="137"/>
      <c r="B159" s="13"/>
      <c r="C159" s="13"/>
      <c r="D159" s="13"/>
      <c r="E159" s="13"/>
      <c r="F159" s="13"/>
      <c r="G159" s="13"/>
      <c r="H159" s="13"/>
      <c r="I159" s="13"/>
      <c r="J159" s="13"/>
      <c r="K159" s="13"/>
    </row>
    <row r="160" spans="1:11">
      <c r="A160" s="137"/>
      <c r="B160" s="13"/>
      <c r="C160" s="13"/>
      <c r="D160" s="13"/>
      <c r="E160" s="13"/>
      <c r="F160" s="13"/>
      <c r="G160" s="13"/>
      <c r="H160" s="13"/>
      <c r="I160" s="13"/>
      <c r="J160" s="13"/>
      <c r="K160" s="13"/>
    </row>
    <row r="161" spans="1:11">
      <c r="A161" s="137"/>
      <c r="B161" s="13"/>
      <c r="C161" s="13"/>
      <c r="D161" s="13"/>
      <c r="E161" s="13"/>
      <c r="F161" s="13"/>
      <c r="G161" s="13"/>
      <c r="H161" s="13"/>
      <c r="I161" s="13"/>
      <c r="J161" s="13"/>
      <c r="K161" s="13"/>
    </row>
    <row r="162" spans="1:11">
      <c r="A162" s="137"/>
      <c r="B162" s="13"/>
      <c r="C162" s="13"/>
      <c r="D162" s="13"/>
      <c r="E162" s="13"/>
      <c r="F162" s="13"/>
      <c r="G162" s="13"/>
      <c r="H162" s="13"/>
      <c r="I162" s="13"/>
      <c r="J162" s="13"/>
      <c r="K162" s="13"/>
    </row>
    <row r="163" spans="1:11">
      <c r="A163" s="137"/>
      <c r="B163" s="13"/>
      <c r="C163" s="13"/>
      <c r="D163" s="13"/>
      <c r="E163" s="13"/>
      <c r="F163" s="13"/>
      <c r="G163" s="13"/>
      <c r="H163" s="13"/>
      <c r="I163" s="13"/>
      <c r="J163" s="13"/>
      <c r="K163" s="13"/>
    </row>
    <row r="164" spans="1:11">
      <c r="A164" s="137"/>
      <c r="B164" s="13"/>
      <c r="C164" s="13"/>
      <c r="D164" s="13"/>
      <c r="E164" s="13"/>
      <c r="F164" s="13"/>
      <c r="G164" s="13"/>
      <c r="H164" s="13"/>
      <c r="I164" s="13"/>
      <c r="J164" s="13"/>
      <c r="K164" s="13"/>
    </row>
    <row r="165" spans="1:11">
      <c r="A165" s="137"/>
      <c r="B165" s="13"/>
      <c r="C165" s="13"/>
      <c r="D165" s="13"/>
      <c r="E165" s="13"/>
      <c r="F165" s="13"/>
      <c r="G165" s="13"/>
      <c r="H165" s="13"/>
      <c r="I165" s="13"/>
      <c r="J165" s="13"/>
      <c r="K165" s="13"/>
    </row>
    <row r="166" spans="1:11">
      <c r="A166" s="137"/>
      <c r="B166" s="13"/>
      <c r="C166" s="13"/>
      <c r="D166" s="13"/>
      <c r="E166" s="13"/>
      <c r="F166" s="13"/>
      <c r="G166" s="13"/>
      <c r="H166" s="13"/>
      <c r="I166" s="13"/>
      <c r="J166" s="13"/>
      <c r="K166" s="13"/>
    </row>
    <row r="167" spans="1:11">
      <c r="A167" s="137"/>
      <c r="B167" s="13"/>
      <c r="C167" s="13"/>
      <c r="D167" s="13"/>
      <c r="E167" s="13"/>
      <c r="F167" s="13"/>
      <c r="G167" s="13"/>
      <c r="H167" s="13"/>
      <c r="I167" s="13"/>
      <c r="J167" s="13"/>
      <c r="K167" s="13"/>
    </row>
    <row r="168" spans="1:11">
      <c r="A168" s="137"/>
      <c r="B168" s="13"/>
      <c r="C168" s="13"/>
      <c r="D168" s="13"/>
      <c r="E168" s="13"/>
      <c r="F168" s="13"/>
      <c r="G168" s="13"/>
      <c r="H168" s="13"/>
      <c r="I168" s="13"/>
      <c r="J168" s="13"/>
      <c r="K168" s="13"/>
    </row>
    <row r="169" spans="1:11">
      <c r="A169" s="137"/>
      <c r="B169" s="13"/>
      <c r="C169" s="13"/>
      <c r="D169" s="13"/>
      <c r="E169" s="13"/>
      <c r="F169" s="13"/>
      <c r="G169" s="13"/>
      <c r="H169" s="13"/>
      <c r="I169" s="13"/>
      <c r="J169" s="13"/>
      <c r="K169" s="13"/>
    </row>
    <row r="170" spans="1:11">
      <c r="A170" s="137"/>
      <c r="B170" s="13"/>
      <c r="C170" s="13"/>
      <c r="D170" s="13"/>
      <c r="E170" s="13"/>
      <c r="F170" s="13"/>
      <c r="G170" s="13"/>
      <c r="H170" s="13"/>
      <c r="I170" s="13"/>
      <c r="J170" s="13"/>
      <c r="K170" s="13"/>
    </row>
    <row r="171" spans="1:11">
      <c r="A171" s="137"/>
      <c r="B171" s="13"/>
      <c r="C171" s="13"/>
      <c r="D171" s="13"/>
      <c r="E171" s="13"/>
      <c r="F171" s="13"/>
      <c r="G171" s="13"/>
      <c r="H171" s="13"/>
      <c r="I171" s="13"/>
      <c r="J171" s="13"/>
      <c r="K171" s="13"/>
    </row>
    <row r="172" spans="1:11">
      <c r="A172" s="137"/>
      <c r="B172" s="13"/>
      <c r="C172" s="13"/>
      <c r="D172" s="13"/>
      <c r="E172" s="13"/>
      <c r="F172" s="13"/>
      <c r="G172" s="13"/>
      <c r="H172" s="13"/>
      <c r="I172" s="13"/>
      <c r="J172" s="13"/>
      <c r="K172" s="13"/>
    </row>
    <row r="173" spans="1:11">
      <c r="A173" s="137"/>
      <c r="B173" s="13"/>
      <c r="C173" s="13"/>
      <c r="D173" s="13"/>
      <c r="E173" s="13"/>
      <c r="F173" s="13"/>
      <c r="G173" s="13"/>
      <c r="H173" s="13"/>
      <c r="I173" s="13"/>
      <c r="J173" s="13"/>
      <c r="K173" s="13"/>
    </row>
    <row r="174" spans="1:11">
      <c r="A174" s="137"/>
      <c r="B174" s="13"/>
      <c r="C174" s="13"/>
      <c r="D174" s="13"/>
      <c r="E174" s="13"/>
      <c r="F174" s="13"/>
      <c r="G174" s="13"/>
      <c r="H174" s="13"/>
      <c r="I174" s="13"/>
      <c r="J174" s="13"/>
      <c r="K174" s="13"/>
    </row>
    <row r="175" spans="1:11">
      <c r="A175" s="137"/>
      <c r="B175" s="13"/>
      <c r="C175" s="13"/>
      <c r="D175" s="13"/>
      <c r="E175" s="13"/>
      <c r="F175" s="13"/>
      <c r="G175" s="13"/>
      <c r="H175" s="13"/>
      <c r="I175" s="13"/>
      <c r="J175" s="13"/>
      <c r="K175" s="13"/>
    </row>
    <row r="176" spans="1:11">
      <c r="A176" s="137"/>
      <c r="B176" s="13"/>
      <c r="C176" s="13"/>
      <c r="D176" s="13"/>
      <c r="E176" s="13"/>
      <c r="F176" s="13"/>
      <c r="G176" s="13"/>
      <c r="H176" s="13"/>
      <c r="I176" s="13"/>
      <c r="J176" s="13"/>
      <c r="K176" s="13"/>
    </row>
    <row r="177" spans="1:11">
      <c r="A177" s="137"/>
      <c r="B177" s="13"/>
      <c r="C177" s="13"/>
      <c r="D177" s="13"/>
      <c r="E177" s="13"/>
      <c r="F177" s="13"/>
      <c r="G177" s="13"/>
      <c r="H177" s="13"/>
      <c r="I177" s="13"/>
      <c r="J177" s="13"/>
      <c r="K177" s="13"/>
    </row>
    <row r="178" spans="1:11">
      <c r="A178" s="137"/>
      <c r="B178" s="13"/>
      <c r="C178" s="13"/>
      <c r="D178" s="13"/>
      <c r="E178" s="13"/>
      <c r="F178" s="13"/>
      <c r="G178" s="13"/>
      <c r="H178" s="13"/>
      <c r="I178" s="13"/>
      <c r="J178" s="13"/>
      <c r="K178" s="13"/>
    </row>
    <row r="179" spans="1:11">
      <c r="A179" s="137"/>
      <c r="B179" s="13"/>
      <c r="C179" s="13"/>
      <c r="D179" s="13"/>
      <c r="E179" s="13"/>
      <c r="F179" s="13"/>
      <c r="G179" s="13"/>
      <c r="H179" s="13"/>
      <c r="I179" s="13"/>
      <c r="J179" s="13"/>
      <c r="K179" s="13"/>
    </row>
    <row r="180" spans="1:11">
      <c r="A180" s="137"/>
      <c r="B180" s="13"/>
      <c r="C180" s="13"/>
      <c r="D180" s="13"/>
      <c r="E180" s="13"/>
      <c r="F180" s="13"/>
      <c r="G180" s="13"/>
      <c r="H180" s="13"/>
      <c r="I180" s="13"/>
      <c r="J180" s="13"/>
      <c r="K180" s="13"/>
    </row>
    <row r="181" spans="1:11">
      <c r="A181" s="137"/>
      <c r="B181" s="13"/>
      <c r="C181" s="13"/>
      <c r="D181" s="13"/>
      <c r="E181" s="13"/>
      <c r="F181" s="13"/>
      <c r="G181" s="13"/>
      <c r="H181" s="13"/>
      <c r="I181" s="13"/>
      <c r="J181" s="13"/>
      <c r="K181" s="13"/>
    </row>
    <row r="182" spans="1:11">
      <c r="A182" s="137"/>
      <c r="B182" s="13"/>
      <c r="C182" s="13"/>
      <c r="D182" s="13"/>
      <c r="E182" s="13"/>
      <c r="F182" s="13"/>
      <c r="G182" s="13"/>
      <c r="H182" s="13"/>
      <c r="I182" s="13"/>
      <c r="J182" s="13"/>
      <c r="K182" s="13"/>
    </row>
    <row r="183" spans="1:11">
      <c r="A183" s="137"/>
      <c r="B183" s="13"/>
      <c r="C183" s="13"/>
      <c r="D183" s="13"/>
      <c r="E183" s="13"/>
      <c r="F183" s="13"/>
      <c r="G183" s="13"/>
      <c r="H183" s="13"/>
      <c r="I183" s="13"/>
      <c r="J183" s="13"/>
      <c r="K183" s="13"/>
    </row>
    <row r="184" spans="1:11">
      <c r="A184" s="137"/>
      <c r="B184" s="13"/>
      <c r="C184" s="13"/>
      <c r="D184" s="13"/>
      <c r="E184" s="13"/>
      <c r="F184" s="13"/>
      <c r="G184" s="13"/>
      <c r="H184" s="13"/>
      <c r="I184" s="13"/>
      <c r="J184" s="13"/>
      <c r="K184" s="13"/>
    </row>
    <row r="185" spans="1:11">
      <c r="A185" s="137"/>
      <c r="B185" s="13"/>
      <c r="C185" s="13"/>
      <c r="D185" s="13"/>
      <c r="E185" s="13"/>
      <c r="F185" s="13"/>
      <c r="G185" s="13"/>
      <c r="H185" s="13"/>
      <c r="I185" s="13"/>
      <c r="J185" s="13"/>
      <c r="K185" s="13"/>
    </row>
    <row r="186" spans="1:11">
      <c r="A186" s="137"/>
      <c r="B186" s="13"/>
      <c r="C186" s="13"/>
      <c r="D186" s="13"/>
      <c r="E186" s="13"/>
      <c r="F186" s="13"/>
      <c r="G186" s="13"/>
      <c r="H186" s="13"/>
      <c r="I186" s="13"/>
      <c r="J186" s="13"/>
      <c r="K186" s="13"/>
    </row>
    <row r="187" spans="1:11">
      <c r="A187" s="137"/>
      <c r="B187" s="13"/>
      <c r="C187" s="13"/>
      <c r="D187" s="13"/>
      <c r="E187" s="13"/>
      <c r="F187" s="13"/>
      <c r="G187" s="13"/>
      <c r="H187" s="13"/>
      <c r="I187" s="13"/>
      <c r="J187" s="13"/>
      <c r="K187" s="13"/>
    </row>
    <row r="188" spans="1:11">
      <c r="A188" s="137"/>
      <c r="B188" s="13"/>
      <c r="C188" s="13"/>
      <c r="D188" s="13"/>
      <c r="E188" s="13"/>
      <c r="F188" s="13"/>
      <c r="G188" s="13"/>
      <c r="H188" s="13"/>
      <c r="I188" s="13"/>
      <c r="J188" s="13"/>
      <c r="K188" s="13"/>
    </row>
    <row r="189" spans="1:11">
      <c r="A189" s="137"/>
      <c r="B189" s="13"/>
      <c r="C189" s="13"/>
      <c r="D189" s="13"/>
      <c r="E189" s="13"/>
      <c r="F189" s="13"/>
      <c r="G189" s="13"/>
      <c r="H189" s="13"/>
      <c r="I189" s="13"/>
      <c r="J189" s="13"/>
      <c r="K189" s="13"/>
    </row>
    <row r="190" spans="1:11">
      <c r="A190" s="137"/>
      <c r="B190" s="13"/>
      <c r="C190" s="13"/>
      <c r="D190" s="13"/>
      <c r="E190" s="13"/>
      <c r="F190" s="13"/>
      <c r="G190" s="13"/>
      <c r="H190" s="13"/>
      <c r="I190" s="13"/>
      <c r="J190" s="13"/>
      <c r="K190" s="13"/>
    </row>
    <row r="191" spans="1:11">
      <c r="A191" s="137"/>
      <c r="B191" s="13"/>
      <c r="C191" s="13"/>
      <c r="D191" s="13"/>
      <c r="E191" s="13"/>
      <c r="F191" s="13"/>
      <c r="G191" s="13"/>
      <c r="H191" s="13"/>
      <c r="I191" s="13"/>
      <c r="J191" s="13"/>
      <c r="K191" s="13"/>
    </row>
    <row r="192" spans="1:11">
      <c r="A192" s="137"/>
      <c r="B192" s="13"/>
      <c r="C192" s="13"/>
      <c r="D192" s="13"/>
      <c r="E192" s="13"/>
      <c r="F192" s="13"/>
      <c r="G192" s="13"/>
      <c r="H192" s="13"/>
      <c r="I192" s="13"/>
      <c r="J192" s="13"/>
      <c r="K192" s="13"/>
    </row>
    <row r="193" spans="1:11">
      <c r="A193" s="137"/>
      <c r="B193" s="13"/>
      <c r="C193" s="13"/>
      <c r="D193" s="13"/>
      <c r="E193" s="13"/>
      <c r="F193" s="13"/>
      <c r="G193" s="13"/>
      <c r="H193" s="13"/>
      <c r="I193" s="13"/>
      <c r="J193" s="13"/>
      <c r="K193" s="13"/>
    </row>
    <row r="194" spans="1:11">
      <c r="A194" s="137"/>
      <c r="B194" s="13"/>
      <c r="C194" s="13"/>
      <c r="D194" s="13"/>
      <c r="E194" s="13"/>
      <c r="F194" s="13"/>
      <c r="G194" s="13"/>
      <c r="H194" s="13"/>
      <c r="I194" s="13"/>
      <c r="J194" s="13"/>
      <c r="K194" s="13"/>
    </row>
    <row r="195" spans="1:11">
      <c r="A195" s="137"/>
      <c r="B195" s="13"/>
      <c r="C195" s="13"/>
      <c r="D195" s="13"/>
      <c r="E195" s="13"/>
      <c r="F195" s="13"/>
      <c r="G195" s="13"/>
      <c r="H195" s="13"/>
      <c r="I195" s="13"/>
      <c r="J195" s="13"/>
      <c r="K195" s="13"/>
    </row>
    <row r="196" spans="1:11">
      <c r="A196" s="137"/>
      <c r="B196" s="13"/>
      <c r="C196" s="13"/>
      <c r="D196" s="13"/>
      <c r="E196" s="13"/>
      <c r="F196" s="13"/>
      <c r="G196" s="13"/>
      <c r="H196" s="13"/>
      <c r="I196" s="13"/>
      <c r="J196" s="13"/>
      <c r="K196" s="13"/>
    </row>
    <row r="197" spans="1:11">
      <c r="A197" s="137"/>
      <c r="B197" s="13"/>
      <c r="C197" s="13"/>
      <c r="D197" s="13"/>
      <c r="E197" s="13"/>
      <c r="F197" s="13"/>
      <c r="G197" s="13"/>
      <c r="H197" s="13"/>
      <c r="I197" s="13"/>
      <c r="J197" s="13"/>
      <c r="K197" s="13"/>
    </row>
    <row r="198" spans="1:11">
      <c r="A198" s="137"/>
      <c r="B198" s="13"/>
      <c r="C198" s="13"/>
      <c r="D198" s="13"/>
      <c r="E198" s="13"/>
      <c r="F198" s="13"/>
      <c r="G198" s="13"/>
      <c r="H198" s="13"/>
      <c r="I198" s="13"/>
      <c r="J198" s="13"/>
      <c r="K198" s="13"/>
    </row>
    <row r="199" spans="1:11">
      <c r="A199" s="137"/>
      <c r="B199" s="13"/>
      <c r="C199" s="13"/>
      <c r="D199" s="13"/>
      <c r="E199" s="13"/>
      <c r="F199" s="13"/>
      <c r="G199" s="13"/>
      <c r="H199" s="13"/>
      <c r="I199" s="13"/>
      <c r="J199" s="13"/>
      <c r="K199" s="13"/>
    </row>
    <row r="200" spans="1:11">
      <c r="A200" s="137"/>
      <c r="B200" s="13"/>
      <c r="C200" s="13"/>
      <c r="D200" s="13"/>
      <c r="E200" s="13"/>
      <c r="F200" s="13"/>
      <c r="G200" s="13"/>
      <c r="H200" s="13"/>
      <c r="I200" s="13"/>
      <c r="J200" s="13"/>
      <c r="K200" s="13"/>
    </row>
    <row r="201" spans="1:11">
      <c r="A201" s="137"/>
      <c r="B201" s="13"/>
      <c r="C201" s="13"/>
      <c r="D201" s="13"/>
      <c r="E201" s="13"/>
      <c r="F201" s="13"/>
      <c r="G201" s="13"/>
      <c r="H201" s="13"/>
      <c r="I201" s="13"/>
      <c r="J201" s="13"/>
      <c r="K201" s="13"/>
    </row>
    <row r="202" spans="1:11">
      <c r="A202" s="137"/>
      <c r="B202" s="13"/>
      <c r="C202" s="13"/>
      <c r="D202" s="13"/>
      <c r="E202" s="13"/>
      <c r="F202" s="13"/>
      <c r="G202" s="13"/>
      <c r="H202" s="13"/>
      <c r="I202" s="13"/>
      <c r="J202" s="13"/>
      <c r="K202" s="13"/>
    </row>
    <row r="203" spans="1:11">
      <c r="A203" s="137"/>
      <c r="B203" s="13"/>
      <c r="C203" s="13"/>
      <c r="D203" s="13"/>
      <c r="E203" s="13"/>
      <c r="F203" s="13"/>
      <c r="G203" s="13"/>
      <c r="H203" s="13"/>
      <c r="I203" s="13"/>
      <c r="J203" s="13"/>
      <c r="K203" s="13"/>
    </row>
    <row r="204" spans="1:11">
      <c r="A204" s="137"/>
      <c r="B204" s="13"/>
      <c r="C204" s="13"/>
      <c r="D204" s="13"/>
      <c r="E204" s="13"/>
      <c r="F204" s="13"/>
      <c r="G204" s="13"/>
      <c r="H204" s="13"/>
      <c r="I204" s="13"/>
      <c r="J204" s="13"/>
      <c r="K204" s="13"/>
    </row>
    <row r="205" spans="1:11">
      <c r="A205" s="137"/>
      <c r="B205" s="13"/>
      <c r="C205" s="13"/>
      <c r="D205" s="13"/>
      <c r="E205" s="13"/>
      <c r="F205" s="13"/>
      <c r="G205" s="13"/>
      <c r="H205" s="13"/>
      <c r="I205" s="13"/>
      <c r="J205" s="13"/>
      <c r="K205" s="13"/>
    </row>
    <row r="206" spans="1:11">
      <c r="A206" s="137"/>
      <c r="B206" s="13"/>
      <c r="C206" s="13"/>
      <c r="D206" s="13"/>
      <c r="E206" s="13"/>
      <c r="F206" s="13"/>
      <c r="G206" s="13"/>
      <c r="H206" s="13"/>
      <c r="I206" s="13"/>
      <c r="J206" s="13"/>
      <c r="K206" s="13"/>
    </row>
    <row r="207" spans="1:11">
      <c r="A207" s="137"/>
      <c r="B207" s="13"/>
      <c r="C207" s="13"/>
      <c r="D207" s="13"/>
      <c r="E207" s="13"/>
      <c r="F207" s="13"/>
      <c r="G207" s="13"/>
      <c r="H207" s="13"/>
      <c r="I207" s="13"/>
      <c r="J207" s="13"/>
      <c r="K207" s="13"/>
    </row>
    <row r="208" spans="1:11">
      <c r="A208" s="137"/>
      <c r="B208" s="13"/>
      <c r="C208" s="13"/>
      <c r="D208" s="13"/>
      <c r="E208" s="13"/>
      <c r="F208" s="13"/>
      <c r="G208" s="13"/>
      <c r="H208" s="13"/>
      <c r="I208" s="13"/>
      <c r="J208" s="13"/>
      <c r="K208" s="13"/>
    </row>
    <row r="209" spans="1:11">
      <c r="A209" s="137"/>
      <c r="B209" s="13"/>
      <c r="C209" s="13"/>
      <c r="D209" s="13"/>
      <c r="E209" s="13"/>
      <c r="F209" s="13"/>
      <c r="G209" s="13"/>
      <c r="H209" s="13"/>
      <c r="I209" s="13"/>
      <c r="J209" s="13"/>
      <c r="K209" s="13"/>
    </row>
    <row r="210" spans="1:11">
      <c r="A210" s="137"/>
      <c r="B210" s="13"/>
      <c r="C210" s="13"/>
      <c r="D210" s="13"/>
      <c r="E210" s="13"/>
      <c r="F210" s="13"/>
      <c r="G210" s="13"/>
      <c r="H210" s="13"/>
      <c r="I210" s="13"/>
      <c r="J210" s="13"/>
      <c r="K210" s="13"/>
    </row>
    <row r="211" spans="1:11">
      <c r="A211" s="137"/>
      <c r="B211" s="13"/>
      <c r="C211" s="13"/>
      <c r="D211" s="13"/>
      <c r="E211" s="13"/>
      <c r="F211" s="13"/>
      <c r="G211" s="13"/>
      <c r="H211" s="13"/>
      <c r="I211" s="13"/>
      <c r="J211" s="13"/>
      <c r="K211" s="13"/>
    </row>
    <row r="212" spans="1:11">
      <c r="A212" s="137"/>
      <c r="B212" s="13"/>
      <c r="C212" s="13"/>
      <c r="D212" s="13"/>
      <c r="E212" s="13"/>
      <c r="F212" s="13"/>
      <c r="G212" s="13"/>
      <c r="H212" s="13"/>
      <c r="I212" s="13"/>
      <c r="J212" s="13"/>
      <c r="K212" s="13"/>
    </row>
    <row r="213" spans="1:11">
      <c r="A213" s="137"/>
      <c r="B213" s="13"/>
      <c r="C213" s="13"/>
      <c r="D213" s="13"/>
      <c r="E213" s="13"/>
      <c r="F213" s="13"/>
      <c r="G213" s="13"/>
      <c r="H213" s="13"/>
      <c r="I213" s="13"/>
      <c r="J213" s="13"/>
      <c r="K213" s="13"/>
    </row>
    <row r="214" spans="1:11">
      <c r="A214" s="137"/>
      <c r="B214" s="13"/>
      <c r="C214" s="13"/>
      <c r="D214" s="13"/>
      <c r="E214" s="13"/>
      <c r="F214" s="13"/>
      <c r="G214" s="13"/>
      <c r="H214" s="13"/>
      <c r="I214" s="13"/>
      <c r="J214" s="13"/>
      <c r="K214" s="13"/>
    </row>
    <row r="215" spans="1:11">
      <c r="A215" s="137"/>
      <c r="B215" s="13"/>
      <c r="C215" s="13"/>
      <c r="D215" s="13"/>
      <c r="E215" s="13"/>
      <c r="F215" s="13"/>
      <c r="G215" s="13"/>
      <c r="H215" s="13"/>
      <c r="I215" s="13"/>
      <c r="J215" s="13"/>
      <c r="K215" s="13"/>
    </row>
    <row r="216" spans="1:11">
      <c r="A216" s="137"/>
      <c r="B216" s="13"/>
      <c r="C216" s="13"/>
      <c r="D216" s="13"/>
      <c r="E216" s="13"/>
      <c r="F216" s="13"/>
      <c r="G216" s="13"/>
      <c r="H216" s="13"/>
      <c r="I216" s="13"/>
      <c r="J216" s="13"/>
      <c r="K216" s="13"/>
    </row>
    <row r="217" spans="1:11">
      <c r="A217" s="137"/>
      <c r="B217" s="13"/>
      <c r="C217" s="13"/>
      <c r="D217" s="13"/>
      <c r="E217" s="13"/>
      <c r="F217" s="13"/>
      <c r="G217" s="13"/>
      <c r="H217" s="13"/>
      <c r="I217" s="13"/>
      <c r="J217" s="13"/>
      <c r="K217" s="13"/>
    </row>
    <row r="218" spans="1:11">
      <c r="A218" s="137"/>
      <c r="B218" s="13"/>
      <c r="C218" s="13"/>
      <c r="D218" s="13"/>
      <c r="E218" s="13"/>
      <c r="F218" s="13"/>
      <c r="G218" s="13"/>
      <c r="H218" s="13"/>
      <c r="I218" s="13"/>
      <c r="J218" s="13"/>
      <c r="K218" s="13"/>
    </row>
    <row r="219" spans="1:11">
      <c r="A219" s="137"/>
      <c r="B219" s="13"/>
      <c r="C219" s="13"/>
      <c r="D219" s="13"/>
      <c r="E219" s="13"/>
      <c r="F219" s="13"/>
      <c r="G219" s="13"/>
      <c r="H219" s="13"/>
      <c r="I219" s="13"/>
      <c r="J219" s="13"/>
      <c r="K219" s="13"/>
    </row>
    <row r="220" spans="1:11">
      <c r="A220" s="137"/>
      <c r="B220" s="13"/>
      <c r="C220" s="13"/>
      <c r="D220" s="13"/>
      <c r="E220" s="13"/>
      <c r="F220" s="13"/>
      <c r="G220" s="13"/>
      <c r="H220" s="13"/>
      <c r="I220" s="13"/>
      <c r="J220" s="13"/>
      <c r="K220" s="13"/>
    </row>
    <row r="221" spans="1:11">
      <c r="A221" s="137"/>
      <c r="B221" s="13"/>
      <c r="C221" s="13"/>
      <c r="D221" s="13"/>
      <c r="E221" s="13"/>
      <c r="F221" s="13"/>
      <c r="G221" s="13"/>
      <c r="H221" s="13"/>
      <c r="I221" s="13"/>
      <c r="J221" s="13"/>
      <c r="K221" s="13"/>
    </row>
    <row r="222" spans="1:11">
      <c r="A222" s="137"/>
      <c r="B222" s="13"/>
      <c r="C222" s="13"/>
      <c r="D222" s="13"/>
      <c r="E222" s="13"/>
      <c r="F222" s="13"/>
      <c r="G222" s="13"/>
      <c r="H222" s="13"/>
      <c r="I222" s="13"/>
      <c r="J222" s="13"/>
      <c r="K222" s="13"/>
    </row>
    <row r="223" spans="1:11">
      <c r="A223" s="137"/>
      <c r="B223" s="13"/>
      <c r="C223" s="13"/>
      <c r="D223" s="13"/>
      <c r="E223" s="13"/>
      <c r="F223" s="13"/>
      <c r="G223" s="13"/>
      <c r="H223" s="13"/>
      <c r="I223" s="13"/>
      <c r="J223" s="13"/>
      <c r="K223" s="13"/>
    </row>
    <row r="224" spans="1:11">
      <c r="A224" s="137"/>
      <c r="B224" s="13"/>
      <c r="C224" s="13"/>
      <c r="D224" s="13"/>
      <c r="E224" s="13"/>
      <c r="F224" s="13"/>
      <c r="G224" s="13"/>
      <c r="H224" s="13"/>
      <c r="I224" s="13"/>
      <c r="J224" s="13"/>
      <c r="K224" s="13"/>
    </row>
    <row r="225" spans="1:11">
      <c r="A225" s="137"/>
      <c r="B225" s="13"/>
      <c r="C225" s="13"/>
      <c r="D225" s="13"/>
      <c r="E225" s="13"/>
      <c r="F225" s="13"/>
      <c r="G225" s="13"/>
      <c r="H225" s="13"/>
      <c r="I225" s="13"/>
      <c r="J225" s="13"/>
      <c r="K225" s="13"/>
    </row>
    <row r="226" spans="1:11">
      <c r="A226" s="137"/>
      <c r="B226" s="13"/>
      <c r="C226" s="13"/>
      <c r="D226" s="13"/>
      <c r="E226" s="13"/>
      <c r="F226" s="13"/>
      <c r="G226" s="13"/>
      <c r="H226" s="13"/>
      <c r="I226" s="13"/>
      <c r="J226" s="13"/>
      <c r="K226" s="13"/>
    </row>
    <row r="227" spans="1:11">
      <c r="A227" s="137"/>
      <c r="B227" s="13"/>
      <c r="C227" s="13"/>
      <c r="D227" s="13"/>
      <c r="E227" s="13"/>
      <c r="F227" s="13"/>
      <c r="G227" s="13"/>
      <c r="H227" s="13"/>
      <c r="I227" s="13"/>
      <c r="J227" s="13"/>
      <c r="K227" s="13"/>
    </row>
    <row r="228" spans="1:11">
      <c r="A228" s="137"/>
      <c r="B228" s="13"/>
      <c r="C228" s="13"/>
      <c r="D228" s="13"/>
      <c r="E228" s="13"/>
      <c r="F228" s="13"/>
      <c r="G228" s="13"/>
      <c r="H228" s="13"/>
      <c r="I228" s="13"/>
      <c r="J228" s="13"/>
      <c r="K228" s="13"/>
    </row>
    <row r="229" spans="1:11">
      <c r="A229" s="137"/>
      <c r="B229" s="13"/>
      <c r="C229" s="13"/>
      <c r="D229" s="13"/>
      <c r="E229" s="13"/>
      <c r="F229" s="13"/>
      <c r="G229" s="13"/>
      <c r="H229" s="13"/>
      <c r="I229" s="13"/>
      <c r="J229" s="13"/>
      <c r="K229" s="13"/>
    </row>
    <row r="230" spans="1:11">
      <c r="A230" s="137"/>
      <c r="B230" s="13"/>
      <c r="C230" s="13"/>
      <c r="D230" s="13"/>
      <c r="E230" s="13"/>
      <c r="F230" s="13"/>
      <c r="G230" s="13"/>
      <c r="H230" s="13"/>
      <c r="I230" s="13"/>
      <c r="J230" s="13"/>
      <c r="K230" s="13"/>
    </row>
    <row r="231" spans="1:11">
      <c r="A231" s="137"/>
      <c r="B231" s="13"/>
      <c r="C231" s="13"/>
      <c r="D231" s="13"/>
      <c r="E231" s="13"/>
      <c r="F231" s="13"/>
      <c r="G231" s="13"/>
      <c r="H231" s="13"/>
      <c r="I231" s="13"/>
      <c r="J231" s="13"/>
      <c r="K231" s="13"/>
    </row>
    <row r="232" spans="1:11">
      <c r="A232" s="137"/>
      <c r="B232" s="13"/>
      <c r="C232" s="13"/>
      <c r="D232" s="13"/>
      <c r="E232" s="13"/>
      <c r="F232" s="13"/>
      <c r="G232" s="13"/>
      <c r="H232" s="13"/>
      <c r="I232" s="13"/>
      <c r="J232" s="13"/>
      <c r="K232" s="13"/>
    </row>
    <row r="233" spans="1:11">
      <c r="A233" s="137"/>
      <c r="B233" s="13"/>
      <c r="C233" s="13"/>
      <c r="D233" s="13"/>
      <c r="E233" s="13"/>
      <c r="F233" s="13"/>
      <c r="G233" s="13"/>
      <c r="H233" s="13"/>
      <c r="I233" s="13"/>
      <c r="J233" s="13"/>
      <c r="K233" s="13"/>
    </row>
    <row r="234" spans="1:11">
      <c r="A234" s="137"/>
      <c r="B234" s="13"/>
      <c r="C234" s="13"/>
      <c r="D234" s="13"/>
      <c r="E234" s="13"/>
      <c r="F234" s="13"/>
      <c r="G234" s="13"/>
      <c r="H234" s="13"/>
      <c r="I234" s="13"/>
      <c r="J234" s="13"/>
      <c r="K234" s="13"/>
    </row>
    <row r="235" spans="1:11">
      <c r="A235" s="137"/>
      <c r="B235" s="13"/>
      <c r="C235" s="13"/>
      <c r="D235" s="13"/>
      <c r="E235" s="13"/>
      <c r="F235" s="13"/>
      <c r="G235" s="13"/>
      <c r="H235" s="13"/>
      <c r="I235" s="13"/>
      <c r="J235" s="13"/>
      <c r="K235" s="13"/>
    </row>
    <row r="236" spans="1:11">
      <c r="A236" s="137"/>
      <c r="B236" s="13"/>
      <c r="C236" s="13"/>
      <c r="D236" s="13"/>
      <c r="E236" s="13"/>
      <c r="F236" s="13"/>
      <c r="G236" s="13"/>
      <c r="H236" s="13"/>
      <c r="I236" s="13"/>
      <c r="J236" s="13"/>
      <c r="K236" s="13"/>
    </row>
    <row r="237" spans="1:11">
      <c r="A237" s="137"/>
      <c r="B237" s="13"/>
      <c r="C237" s="13"/>
      <c r="D237" s="13"/>
      <c r="E237" s="13"/>
      <c r="F237" s="13"/>
      <c r="G237" s="13"/>
      <c r="H237" s="13"/>
      <c r="I237" s="13"/>
      <c r="J237" s="13"/>
      <c r="K237" s="13"/>
    </row>
    <row r="238" spans="1:11">
      <c r="A238" s="137"/>
      <c r="B238" s="13"/>
      <c r="C238" s="13"/>
      <c r="D238" s="13"/>
      <c r="E238" s="13"/>
      <c r="F238" s="13"/>
      <c r="G238" s="13"/>
      <c r="H238" s="13"/>
      <c r="I238" s="13"/>
      <c r="J238" s="13"/>
      <c r="K238" s="13"/>
    </row>
    <row r="239" spans="1:11">
      <c r="A239" s="137"/>
      <c r="B239" s="13"/>
      <c r="C239" s="13"/>
      <c r="D239" s="13"/>
      <c r="E239" s="13"/>
      <c r="F239" s="13"/>
      <c r="G239" s="13"/>
      <c r="H239" s="13"/>
      <c r="I239" s="13"/>
      <c r="J239" s="13"/>
      <c r="K239" s="13"/>
    </row>
    <row r="240" spans="1:11">
      <c r="A240" s="137"/>
      <c r="B240" s="13"/>
      <c r="C240" s="13"/>
      <c r="D240" s="13"/>
      <c r="E240" s="13"/>
      <c r="F240" s="13"/>
      <c r="G240" s="13"/>
      <c r="H240" s="13"/>
      <c r="I240" s="13"/>
      <c r="J240" s="13"/>
      <c r="K240" s="13"/>
    </row>
    <row r="241" spans="1:11">
      <c r="A241" s="137"/>
      <c r="B241" s="13"/>
      <c r="C241" s="13"/>
      <c r="D241" s="13"/>
      <c r="E241" s="13"/>
      <c r="F241" s="13"/>
      <c r="G241" s="13"/>
      <c r="H241" s="13"/>
      <c r="I241" s="13"/>
      <c r="J241" s="13"/>
      <c r="K241" s="13"/>
    </row>
    <row r="242" spans="1:11">
      <c r="A242" s="137"/>
      <c r="B242" s="13"/>
      <c r="C242" s="13"/>
      <c r="D242" s="13"/>
      <c r="E242" s="13"/>
      <c r="F242" s="13"/>
      <c r="G242" s="13"/>
      <c r="H242" s="13"/>
      <c r="I242" s="13"/>
      <c r="J242" s="13"/>
      <c r="K242" s="13"/>
    </row>
    <row r="243" spans="1:11">
      <c r="A243" s="137"/>
      <c r="B243" s="13"/>
      <c r="C243" s="13"/>
      <c r="D243" s="13"/>
      <c r="E243" s="13"/>
      <c r="F243" s="13"/>
      <c r="G243" s="13"/>
      <c r="H243" s="13"/>
      <c r="I243" s="13"/>
      <c r="J243" s="13"/>
      <c r="K243" s="13"/>
    </row>
    <row r="244" spans="1:11">
      <c r="A244" s="137"/>
      <c r="B244" s="13"/>
      <c r="C244" s="13"/>
      <c r="D244" s="13"/>
      <c r="E244" s="13"/>
      <c r="F244" s="13"/>
      <c r="G244" s="13"/>
      <c r="H244" s="13"/>
      <c r="I244" s="13"/>
      <c r="J244" s="13"/>
      <c r="K244" s="13"/>
    </row>
    <row r="245" spans="1:11">
      <c r="A245" s="137"/>
      <c r="B245" s="13"/>
      <c r="C245" s="13"/>
      <c r="D245" s="13"/>
      <c r="E245" s="13"/>
      <c r="F245" s="13"/>
      <c r="G245" s="13"/>
      <c r="H245" s="13"/>
      <c r="I245" s="13"/>
      <c r="J245" s="13"/>
      <c r="K245" s="13"/>
    </row>
    <row r="246" spans="1:11">
      <c r="A246" s="137"/>
      <c r="B246" s="13"/>
      <c r="C246" s="13"/>
      <c r="D246" s="13"/>
      <c r="E246" s="13"/>
      <c r="F246" s="13"/>
      <c r="G246" s="13"/>
      <c r="H246" s="13"/>
      <c r="I246" s="13"/>
      <c r="J246" s="13"/>
      <c r="K246" s="13"/>
    </row>
    <row r="247" spans="1:11">
      <c r="A247" s="137"/>
      <c r="B247" s="13"/>
      <c r="C247" s="13"/>
      <c r="D247" s="13"/>
      <c r="E247" s="13"/>
      <c r="F247" s="13"/>
      <c r="G247" s="13"/>
      <c r="H247" s="13"/>
      <c r="I247" s="13"/>
      <c r="J247" s="13"/>
      <c r="K247" s="13"/>
    </row>
    <row r="248" spans="1:11">
      <c r="A248" s="137"/>
      <c r="B248" s="13"/>
      <c r="C248" s="13"/>
      <c r="D248" s="13"/>
      <c r="E248" s="13"/>
      <c r="F248" s="13"/>
      <c r="G248" s="13"/>
      <c r="H248" s="13"/>
      <c r="I248" s="13"/>
      <c r="J248" s="13"/>
      <c r="K248" s="13"/>
    </row>
    <row r="249" spans="1:11">
      <c r="A249" s="137"/>
      <c r="B249" s="13"/>
      <c r="C249" s="13"/>
      <c r="D249" s="13"/>
      <c r="E249" s="13"/>
      <c r="F249" s="13"/>
      <c r="G249" s="13"/>
      <c r="H249" s="13"/>
      <c r="I249" s="13"/>
      <c r="J249" s="13"/>
      <c r="K249" s="13"/>
    </row>
    <row r="250" spans="1:11">
      <c r="A250" s="137"/>
      <c r="B250" s="13"/>
      <c r="C250" s="13"/>
      <c r="D250" s="13"/>
      <c r="E250" s="13"/>
      <c r="F250" s="13"/>
      <c r="G250" s="13"/>
      <c r="H250" s="13"/>
      <c r="I250" s="13"/>
      <c r="J250" s="13"/>
      <c r="K250" s="13"/>
    </row>
    <row r="251" spans="1:11">
      <c r="A251" s="137"/>
      <c r="B251" s="13"/>
      <c r="C251" s="13"/>
      <c r="D251" s="13"/>
      <c r="E251" s="13"/>
      <c r="F251" s="13"/>
      <c r="G251" s="13"/>
      <c r="H251" s="13"/>
      <c r="I251" s="13"/>
      <c r="J251" s="13"/>
      <c r="K251" s="13"/>
    </row>
    <row r="252" spans="1:11">
      <c r="A252" s="137"/>
      <c r="B252" s="13"/>
      <c r="C252" s="13"/>
      <c r="D252" s="13"/>
      <c r="E252" s="13"/>
      <c r="F252" s="13"/>
      <c r="G252" s="13"/>
      <c r="H252" s="13"/>
      <c r="I252" s="13"/>
      <c r="J252" s="13"/>
      <c r="K252" s="13"/>
    </row>
    <row r="253" spans="1:11">
      <c r="A253" s="137"/>
      <c r="B253" s="13"/>
      <c r="C253" s="13"/>
      <c r="D253" s="13"/>
      <c r="E253" s="13"/>
      <c r="F253" s="13"/>
      <c r="G253" s="13"/>
      <c r="H253" s="13"/>
      <c r="I253" s="13"/>
      <c r="J253" s="13"/>
      <c r="K253" s="13"/>
    </row>
    <row r="254" spans="1:11">
      <c r="A254" s="137"/>
      <c r="B254" s="13"/>
      <c r="C254" s="13"/>
      <c r="D254" s="13"/>
      <c r="E254" s="13"/>
      <c r="F254" s="13"/>
      <c r="G254" s="13"/>
      <c r="H254" s="13"/>
      <c r="I254" s="13"/>
      <c r="J254" s="13"/>
      <c r="K254" s="13"/>
    </row>
    <row r="255" spans="1:11">
      <c r="A255" s="137"/>
      <c r="B255" s="13"/>
      <c r="C255" s="13"/>
      <c r="D255" s="13"/>
      <c r="E255" s="13"/>
      <c r="F255" s="13"/>
      <c r="G255" s="13"/>
      <c r="H255" s="13"/>
      <c r="I255" s="13"/>
      <c r="J255" s="13"/>
      <c r="K255" s="13"/>
    </row>
    <row r="256" spans="1:11">
      <c r="A256" s="137"/>
      <c r="B256" s="13"/>
      <c r="C256" s="13"/>
      <c r="D256" s="13"/>
      <c r="E256" s="13"/>
      <c r="F256" s="13"/>
      <c r="G256" s="13"/>
      <c r="H256" s="13"/>
      <c r="I256" s="13"/>
      <c r="J256" s="13"/>
      <c r="K256" s="13"/>
    </row>
    <row r="257" spans="1:11">
      <c r="A257" s="137"/>
      <c r="B257" s="13"/>
      <c r="C257" s="13"/>
      <c r="D257" s="13"/>
      <c r="E257" s="13"/>
      <c r="F257" s="13"/>
      <c r="G257" s="13"/>
      <c r="H257" s="13"/>
      <c r="I257" s="13"/>
      <c r="J257" s="13"/>
      <c r="K257" s="13"/>
    </row>
    <row r="258" spans="1:11">
      <c r="A258" s="137"/>
      <c r="B258" s="13"/>
      <c r="C258" s="13"/>
      <c r="D258" s="13"/>
      <c r="E258" s="13"/>
      <c r="F258" s="13"/>
      <c r="G258" s="13"/>
      <c r="H258" s="13"/>
      <c r="I258" s="13"/>
      <c r="J258" s="13"/>
      <c r="K258" s="13"/>
    </row>
    <row r="259" spans="1:11">
      <c r="A259" s="137"/>
      <c r="B259" s="13"/>
      <c r="C259" s="13"/>
      <c r="D259" s="13"/>
      <c r="E259" s="13"/>
      <c r="F259" s="13"/>
      <c r="G259" s="13"/>
      <c r="H259" s="13"/>
      <c r="I259" s="13"/>
      <c r="J259" s="13"/>
      <c r="K259" s="13"/>
    </row>
    <row r="260" spans="1:11">
      <c r="A260" s="137"/>
      <c r="B260" s="13"/>
      <c r="C260" s="13"/>
      <c r="D260" s="13"/>
      <c r="E260" s="13"/>
      <c r="F260" s="13"/>
      <c r="G260" s="13"/>
      <c r="H260" s="13"/>
      <c r="I260" s="13"/>
      <c r="J260" s="13"/>
      <c r="K260" s="13"/>
    </row>
    <row r="261" spans="1:11">
      <c r="A261" s="137"/>
      <c r="B261" s="13"/>
      <c r="C261" s="13"/>
      <c r="D261" s="13"/>
      <c r="E261" s="13"/>
      <c r="F261" s="13"/>
      <c r="G261" s="13"/>
      <c r="H261" s="13"/>
      <c r="I261" s="13"/>
      <c r="J261" s="13"/>
      <c r="K261" s="13"/>
    </row>
    <row r="262" spans="1:11">
      <c r="A262" s="137"/>
      <c r="B262" s="13"/>
      <c r="C262" s="13"/>
      <c r="D262" s="13"/>
      <c r="E262" s="13"/>
      <c r="F262" s="13"/>
      <c r="G262" s="13"/>
      <c r="H262" s="13"/>
      <c r="I262" s="13"/>
      <c r="J262" s="13"/>
      <c r="K262" s="13"/>
    </row>
    <row r="263" spans="1:11">
      <c r="A263" s="137"/>
      <c r="B263" s="13"/>
      <c r="C263" s="13"/>
      <c r="D263" s="13"/>
      <c r="E263" s="13"/>
      <c r="F263" s="13"/>
      <c r="G263" s="13"/>
      <c r="H263" s="13"/>
      <c r="I263" s="13"/>
      <c r="J263" s="13"/>
      <c r="K263" s="13"/>
    </row>
    <row r="264" spans="1:11">
      <c r="A264" s="137"/>
      <c r="B264" s="13"/>
      <c r="C264" s="13"/>
      <c r="D264" s="13"/>
      <c r="E264" s="13"/>
      <c r="F264" s="13"/>
      <c r="G264" s="13"/>
      <c r="H264" s="13"/>
      <c r="I264" s="13"/>
      <c r="J264" s="13"/>
      <c r="K264" s="13"/>
    </row>
    <row r="265" spans="1:11">
      <c r="A265" s="137"/>
      <c r="B265" s="13"/>
      <c r="C265" s="13"/>
      <c r="D265" s="13"/>
      <c r="E265" s="13"/>
      <c r="F265" s="13"/>
      <c r="G265" s="13"/>
      <c r="H265" s="13"/>
      <c r="I265" s="13"/>
      <c r="J265" s="13"/>
      <c r="K265" s="13"/>
    </row>
    <row r="266" spans="1:11">
      <c r="A266" s="137"/>
      <c r="B266" s="13"/>
      <c r="C266" s="13"/>
      <c r="D266" s="13"/>
      <c r="E266" s="13"/>
      <c r="F266" s="13"/>
      <c r="G266" s="13"/>
      <c r="H266" s="13"/>
      <c r="I266" s="13"/>
      <c r="J266" s="13"/>
      <c r="K266" s="13"/>
    </row>
    <row r="267" spans="1:11">
      <c r="A267" s="137"/>
      <c r="B267" s="13"/>
      <c r="C267" s="13"/>
      <c r="D267" s="13"/>
      <c r="E267" s="13"/>
      <c r="F267" s="13"/>
      <c r="G267" s="13"/>
      <c r="H267" s="13"/>
      <c r="I267" s="13"/>
      <c r="J267" s="13"/>
      <c r="K267" s="13"/>
    </row>
    <row r="268" spans="1:11">
      <c r="A268" s="137"/>
      <c r="B268" s="13"/>
      <c r="C268" s="13"/>
      <c r="D268" s="13"/>
      <c r="E268" s="13"/>
      <c r="F268" s="13"/>
      <c r="G268" s="13"/>
      <c r="H268" s="13"/>
      <c r="I268" s="13"/>
      <c r="J268" s="13"/>
      <c r="K268" s="13"/>
    </row>
    <row r="269" spans="1:11">
      <c r="A269" s="137"/>
      <c r="B269" s="13"/>
      <c r="C269" s="13"/>
      <c r="D269" s="13"/>
      <c r="E269" s="13"/>
      <c r="F269" s="13"/>
      <c r="G269" s="13"/>
      <c r="H269" s="13"/>
      <c r="I269" s="13"/>
      <c r="J269" s="13"/>
      <c r="K269" s="13"/>
    </row>
    <row r="270" spans="1:11">
      <c r="A270" s="137"/>
      <c r="B270" s="13"/>
      <c r="C270" s="13"/>
      <c r="D270" s="13"/>
      <c r="E270" s="13"/>
      <c r="F270" s="13"/>
      <c r="G270" s="13"/>
      <c r="H270" s="13"/>
      <c r="I270" s="13"/>
      <c r="J270" s="13"/>
      <c r="K270" s="13"/>
    </row>
    <row r="271" spans="1:11">
      <c r="A271" s="137"/>
      <c r="B271" s="13"/>
      <c r="C271" s="13"/>
      <c r="D271" s="13"/>
      <c r="E271" s="13"/>
      <c r="F271" s="13"/>
      <c r="G271" s="13"/>
      <c r="H271" s="13"/>
      <c r="I271" s="13"/>
      <c r="J271" s="13"/>
      <c r="K271" s="13"/>
    </row>
    <row r="272" spans="1:11">
      <c r="A272" s="137"/>
      <c r="B272" s="13"/>
      <c r="C272" s="13"/>
      <c r="D272" s="13"/>
      <c r="E272" s="13"/>
      <c r="F272" s="13"/>
      <c r="G272" s="13"/>
      <c r="H272" s="13"/>
      <c r="I272" s="13"/>
      <c r="J272" s="13"/>
      <c r="K272" s="13"/>
    </row>
    <row r="273" spans="1:11">
      <c r="A273" s="137"/>
      <c r="B273" s="13"/>
      <c r="C273" s="13"/>
      <c r="D273" s="13"/>
      <c r="E273" s="13"/>
      <c r="F273" s="13"/>
      <c r="G273" s="13"/>
      <c r="H273" s="13"/>
      <c r="I273" s="13"/>
      <c r="J273" s="13"/>
      <c r="K273" s="13"/>
    </row>
    <row r="274" spans="1:11">
      <c r="A274" s="137"/>
      <c r="B274" s="13"/>
      <c r="C274" s="13"/>
      <c r="D274" s="13"/>
      <c r="E274" s="13"/>
      <c r="F274" s="13"/>
      <c r="G274" s="13"/>
      <c r="H274" s="13"/>
      <c r="I274" s="13"/>
      <c r="J274" s="13"/>
      <c r="K274" s="13"/>
    </row>
    <row r="275" spans="1:11">
      <c r="A275" s="137"/>
      <c r="B275" s="13"/>
      <c r="C275" s="13"/>
      <c r="D275" s="13"/>
      <c r="E275" s="13"/>
      <c r="F275" s="13"/>
      <c r="G275" s="13"/>
      <c r="H275" s="13"/>
      <c r="I275" s="13"/>
      <c r="J275" s="13"/>
      <c r="K275" s="13"/>
    </row>
    <row r="276" spans="1:11">
      <c r="A276" s="137"/>
      <c r="B276" s="13"/>
      <c r="C276" s="13"/>
      <c r="D276" s="13"/>
      <c r="E276" s="13"/>
      <c r="F276" s="13"/>
      <c r="G276" s="13"/>
      <c r="H276" s="13"/>
      <c r="I276" s="13"/>
      <c r="J276" s="13"/>
      <c r="K276" s="13"/>
    </row>
    <row r="277" spans="1:11">
      <c r="A277" s="137"/>
      <c r="B277" s="13"/>
      <c r="C277" s="13"/>
      <c r="D277" s="13"/>
      <c r="E277" s="13"/>
      <c r="F277" s="13"/>
      <c r="G277" s="13"/>
      <c r="H277" s="13"/>
      <c r="I277" s="13"/>
      <c r="J277" s="13"/>
      <c r="K277" s="13"/>
    </row>
    <row r="278" spans="1:11">
      <c r="A278" s="137"/>
      <c r="B278" s="13"/>
      <c r="C278" s="13"/>
      <c r="D278" s="13"/>
      <c r="E278" s="13"/>
      <c r="F278" s="13"/>
      <c r="G278" s="13"/>
      <c r="H278" s="13"/>
      <c r="I278" s="13"/>
      <c r="J278" s="13"/>
      <c r="K278" s="13"/>
    </row>
    <row r="279" spans="1:11">
      <c r="A279" s="137"/>
      <c r="B279" s="13"/>
      <c r="C279" s="13"/>
      <c r="D279" s="13"/>
      <c r="E279" s="13"/>
      <c r="F279" s="13"/>
      <c r="G279" s="13"/>
      <c r="H279" s="13"/>
      <c r="I279" s="13"/>
      <c r="J279" s="13"/>
      <c r="K279" s="13"/>
    </row>
    <row r="280" spans="1:11">
      <c r="A280" s="137"/>
      <c r="B280" s="13"/>
      <c r="C280" s="13"/>
      <c r="D280" s="13"/>
      <c r="E280" s="13"/>
      <c r="F280" s="13"/>
      <c r="G280" s="13"/>
      <c r="H280" s="13"/>
      <c r="I280" s="13"/>
      <c r="J280" s="13"/>
      <c r="K280" s="13"/>
    </row>
    <row r="281" spans="1:11">
      <c r="A281" s="137"/>
      <c r="B281" s="13"/>
      <c r="C281" s="13"/>
      <c r="D281" s="13"/>
      <c r="E281" s="13"/>
      <c r="F281" s="13"/>
      <c r="G281" s="13"/>
      <c r="H281" s="13"/>
      <c r="I281" s="13"/>
      <c r="J281" s="13"/>
      <c r="K281" s="13"/>
    </row>
    <row r="282" spans="1:11">
      <c r="A282" s="137"/>
      <c r="B282" s="13"/>
      <c r="C282" s="13"/>
      <c r="D282" s="13"/>
      <c r="E282" s="13"/>
      <c r="F282" s="13"/>
      <c r="G282" s="13"/>
      <c r="H282" s="13"/>
      <c r="I282" s="13"/>
      <c r="J282" s="13"/>
      <c r="K282" s="13"/>
    </row>
    <row r="283" spans="1:11">
      <c r="A283" s="137"/>
      <c r="B283" s="13"/>
      <c r="C283" s="13"/>
      <c r="D283" s="13"/>
      <c r="E283" s="13"/>
      <c r="F283" s="13"/>
      <c r="G283" s="13"/>
      <c r="H283" s="13"/>
      <c r="I283" s="13"/>
      <c r="J283" s="13"/>
      <c r="K283" s="13"/>
    </row>
    <row r="284" spans="1:11">
      <c r="A284" s="137"/>
      <c r="B284" s="13"/>
      <c r="C284" s="13"/>
      <c r="D284" s="13"/>
      <c r="E284" s="13"/>
      <c r="F284" s="13"/>
      <c r="G284" s="13"/>
      <c r="H284" s="13"/>
      <c r="I284" s="13"/>
      <c r="J284" s="13"/>
      <c r="K284" s="13"/>
    </row>
    <row r="285" spans="1:11">
      <c r="A285" s="137"/>
      <c r="B285" s="13"/>
      <c r="C285" s="13"/>
      <c r="D285" s="13"/>
      <c r="E285" s="13"/>
      <c r="F285" s="13"/>
      <c r="G285" s="13"/>
      <c r="H285" s="13"/>
      <c r="I285" s="13"/>
      <c r="J285" s="13"/>
      <c r="K285" s="13"/>
    </row>
    <row r="286" spans="1:11">
      <c r="A286" s="137"/>
      <c r="B286" s="13"/>
      <c r="C286" s="13"/>
      <c r="D286" s="13"/>
      <c r="E286" s="13"/>
      <c r="F286" s="13"/>
      <c r="G286" s="13"/>
      <c r="H286" s="13"/>
      <c r="I286" s="13"/>
      <c r="J286" s="13"/>
      <c r="K286" s="13"/>
    </row>
    <row r="287" spans="1:11">
      <c r="A287" s="137"/>
      <c r="B287" s="13"/>
      <c r="C287" s="13"/>
      <c r="D287" s="13"/>
      <c r="E287" s="13"/>
      <c r="F287" s="13"/>
      <c r="G287" s="13"/>
      <c r="H287" s="13"/>
      <c r="I287" s="13"/>
      <c r="J287" s="13"/>
      <c r="K287" s="13"/>
    </row>
    <row r="288" spans="1:11">
      <c r="A288" s="137"/>
      <c r="B288" s="13"/>
      <c r="C288" s="13"/>
      <c r="D288" s="13"/>
      <c r="E288" s="13"/>
      <c r="F288" s="13"/>
      <c r="G288" s="13"/>
      <c r="H288" s="13"/>
      <c r="I288" s="13"/>
      <c r="J288" s="13"/>
      <c r="K288" s="13"/>
    </row>
    <row r="289" spans="1:11">
      <c r="A289" s="137"/>
      <c r="B289" s="13"/>
      <c r="C289" s="13"/>
      <c r="D289" s="13"/>
      <c r="E289" s="13"/>
      <c r="F289" s="13"/>
      <c r="G289" s="13"/>
      <c r="H289" s="13"/>
      <c r="I289" s="13"/>
      <c r="J289" s="13"/>
      <c r="K289" s="13"/>
    </row>
    <row r="290" spans="1:11">
      <c r="A290" s="137"/>
      <c r="B290" s="13"/>
      <c r="C290" s="13"/>
      <c r="D290" s="13"/>
      <c r="E290" s="13"/>
      <c r="F290" s="13"/>
      <c r="G290" s="13"/>
      <c r="H290" s="13"/>
      <c r="I290" s="13"/>
      <c r="J290" s="13"/>
      <c r="K290" s="13"/>
    </row>
    <row r="291" spans="1:11">
      <c r="A291" s="137"/>
      <c r="B291" s="13"/>
      <c r="C291" s="13"/>
      <c r="D291" s="13"/>
      <c r="E291" s="13"/>
      <c r="F291" s="13"/>
      <c r="G291" s="13"/>
      <c r="H291" s="13"/>
      <c r="I291" s="13"/>
      <c r="J291" s="13"/>
      <c r="K291" s="13"/>
    </row>
    <row r="292" spans="1:11">
      <c r="A292" s="137"/>
      <c r="B292" s="13"/>
      <c r="C292" s="13"/>
      <c r="D292" s="13"/>
      <c r="E292" s="13"/>
      <c r="F292" s="13"/>
      <c r="G292" s="13"/>
      <c r="H292" s="13"/>
      <c r="I292" s="13"/>
      <c r="J292" s="13"/>
      <c r="K292" s="13"/>
    </row>
    <row r="293" spans="1:11">
      <c r="A293" s="137"/>
      <c r="B293" s="13"/>
      <c r="C293" s="13"/>
      <c r="D293" s="13"/>
      <c r="E293" s="13"/>
      <c r="F293" s="13"/>
      <c r="G293" s="13"/>
      <c r="H293" s="13"/>
      <c r="I293" s="13"/>
      <c r="J293" s="13"/>
      <c r="K293" s="13"/>
    </row>
    <row r="294" spans="1:11">
      <c r="A294" s="137"/>
      <c r="B294" s="13"/>
      <c r="C294" s="13"/>
      <c r="D294" s="13"/>
      <c r="E294" s="13"/>
      <c r="F294" s="13"/>
      <c r="G294" s="13"/>
      <c r="H294" s="13"/>
      <c r="I294" s="13"/>
      <c r="J294" s="13"/>
      <c r="K294" s="13"/>
    </row>
    <row r="295" spans="1:11">
      <c r="A295" s="137"/>
      <c r="B295" s="13"/>
      <c r="C295" s="13"/>
      <c r="D295" s="13"/>
      <c r="E295" s="13"/>
      <c r="F295" s="13"/>
      <c r="G295" s="13"/>
      <c r="H295" s="13"/>
      <c r="I295" s="13"/>
      <c r="J295" s="13"/>
      <c r="K295" s="13"/>
    </row>
    <row r="296" spans="1:11">
      <c r="A296" s="137"/>
      <c r="B296" s="13"/>
      <c r="C296" s="13"/>
      <c r="D296" s="13"/>
      <c r="E296" s="13"/>
      <c r="F296" s="13"/>
      <c r="G296" s="13"/>
      <c r="H296" s="13"/>
      <c r="I296" s="13"/>
      <c r="J296" s="13"/>
      <c r="K296" s="13"/>
    </row>
    <row r="297" spans="1:11">
      <c r="A297" s="137"/>
      <c r="B297" s="13"/>
      <c r="C297" s="13"/>
      <c r="D297" s="13"/>
      <c r="E297" s="13"/>
      <c r="F297" s="13"/>
      <c r="G297" s="13"/>
      <c r="H297" s="13"/>
      <c r="I297" s="13"/>
      <c r="J297" s="13"/>
      <c r="K297" s="13"/>
    </row>
    <row r="298" spans="1:11">
      <c r="A298" s="137"/>
      <c r="B298" s="13"/>
      <c r="C298" s="13"/>
      <c r="D298" s="13"/>
      <c r="E298" s="13"/>
      <c r="F298" s="13"/>
      <c r="G298" s="13"/>
      <c r="H298" s="13"/>
      <c r="I298" s="13"/>
      <c r="J298" s="13"/>
      <c r="K298" s="13"/>
    </row>
    <row r="299" spans="1:11">
      <c r="A299" s="137"/>
      <c r="B299" s="13"/>
      <c r="C299" s="13"/>
      <c r="D299" s="13"/>
      <c r="E299" s="13"/>
      <c r="F299" s="13"/>
      <c r="G299" s="13"/>
      <c r="H299" s="13"/>
      <c r="I299" s="13"/>
      <c r="J299" s="13"/>
      <c r="K299" s="13"/>
    </row>
    <row r="300" spans="1:11">
      <c r="A300" s="137"/>
      <c r="B300" s="13"/>
      <c r="C300" s="13"/>
      <c r="D300" s="13"/>
      <c r="E300" s="13"/>
      <c r="F300" s="13"/>
      <c r="G300" s="13"/>
      <c r="H300" s="13"/>
      <c r="I300" s="13"/>
      <c r="J300" s="13"/>
      <c r="K300" s="13"/>
    </row>
    <row r="301" spans="1:11">
      <c r="A301" s="137"/>
      <c r="B301" s="13"/>
      <c r="C301" s="13"/>
      <c r="D301" s="13"/>
      <c r="E301" s="13"/>
      <c r="F301" s="13"/>
      <c r="G301" s="13"/>
      <c r="H301" s="13"/>
      <c r="I301" s="13"/>
      <c r="J301" s="13"/>
      <c r="K301" s="13"/>
    </row>
    <row r="302" spans="1:11">
      <c r="A302" s="137"/>
      <c r="B302" s="13"/>
      <c r="C302" s="13"/>
      <c r="D302" s="13"/>
      <c r="E302" s="13"/>
      <c r="F302" s="13"/>
      <c r="G302" s="13"/>
      <c r="H302" s="13"/>
      <c r="I302" s="13"/>
      <c r="J302" s="13"/>
      <c r="K302" s="13"/>
    </row>
    <row r="303" spans="1:11">
      <c r="A303" s="137"/>
      <c r="B303" s="13"/>
      <c r="C303" s="13"/>
      <c r="D303" s="13"/>
      <c r="E303" s="13"/>
      <c r="F303" s="13"/>
      <c r="G303" s="13"/>
      <c r="H303" s="13"/>
      <c r="I303" s="13"/>
      <c r="J303" s="13"/>
      <c r="K303" s="13"/>
    </row>
    <row r="304" spans="1:11">
      <c r="A304" s="137"/>
      <c r="B304" s="13"/>
      <c r="C304" s="13"/>
      <c r="D304" s="13"/>
      <c r="E304" s="13"/>
      <c r="F304" s="13"/>
      <c r="G304" s="13"/>
      <c r="H304" s="13"/>
      <c r="I304" s="13"/>
      <c r="J304" s="13"/>
      <c r="K304" s="13"/>
    </row>
    <row r="305" spans="1:11">
      <c r="A305" s="137"/>
      <c r="B305" s="13"/>
      <c r="C305" s="13"/>
      <c r="D305" s="13"/>
      <c r="E305" s="13"/>
      <c r="F305" s="13"/>
      <c r="G305" s="13"/>
      <c r="H305" s="13"/>
      <c r="I305" s="13"/>
      <c r="J305" s="13"/>
      <c r="K305" s="13"/>
    </row>
    <row r="306" spans="1:11">
      <c r="A306" s="137"/>
      <c r="B306" s="13"/>
      <c r="C306" s="13"/>
      <c r="D306" s="13"/>
      <c r="E306" s="13"/>
      <c r="F306" s="13"/>
      <c r="G306" s="13"/>
      <c r="H306" s="13"/>
      <c r="I306" s="13"/>
      <c r="J306" s="13"/>
      <c r="K306" s="13"/>
    </row>
    <row r="307" spans="1:11">
      <c r="A307" s="137"/>
      <c r="B307" s="13"/>
      <c r="C307" s="13"/>
      <c r="D307" s="13"/>
      <c r="E307" s="13"/>
      <c r="F307" s="13"/>
      <c r="G307" s="13"/>
      <c r="H307" s="13"/>
      <c r="I307" s="13"/>
      <c r="J307" s="13"/>
      <c r="K307" s="13"/>
    </row>
    <row r="308" spans="1:11">
      <c r="A308" s="137"/>
      <c r="B308" s="13"/>
      <c r="C308" s="13"/>
      <c r="D308" s="13"/>
      <c r="E308" s="13"/>
      <c r="F308" s="13"/>
      <c r="G308" s="13"/>
      <c r="H308" s="13"/>
      <c r="I308" s="13"/>
      <c r="J308" s="13"/>
      <c r="K308" s="13"/>
    </row>
    <row r="309" spans="1:11">
      <c r="A309" s="137"/>
      <c r="B309" s="13"/>
      <c r="C309" s="13"/>
      <c r="D309" s="13"/>
      <c r="E309" s="13"/>
      <c r="F309" s="13"/>
      <c r="G309" s="13"/>
      <c r="H309" s="13"/>
      <c r="I309" s="13"/>
      <c r="J309" s="13"/>
      <c r="K309" s="13"/>
    </row>
    <row r="310" spans="1:11">
      <c r="A310" s="137"/>
      <c r="B310" s="13"/>
      <c r="C310" s="13"/>
      <c r="D310" s="13"/>
      <c r="E310" s="13"/>
      <c r="F310" s="13"/>
      <c r="G310" s="13"/>
      <c r="H310" s="13"/>
      <c r="I310" s="13"/>
      <c r="J310" s="13"/>
      <c r="K310" s="13"/>
    </row>
    <row r="311" spans="1:11">
      <c r="A311" s="137"/>
      <c r="B311" s="13"/>
      <c r="C311" s="13"/>
      <c r="D311" s="13"/>
      <c r="E311" s="13"/>
      <c r="F311" s="13"/>
      <c r="G311" s="13"/>
      <c r="H311" s="13"/>
      <c r="I311" s="13"/>
      <c r="J311" s="13"/>
      <c r="K311" s="13"/>
    </row>
    <row r="312" spans="1:11">
      <c r="A312" s="137"/>
      <c r="B312" s="13"/>
      <c r="C312" s="13"/>
      <c r="D312" s="13"/>
      <c r="E312" s="13"/>
      <c r="F312" s="13"/>
      <c r="G312" s="13"/>
      <c r="H312" s="13"/>
      <c r="I312" s="13"/>
      <c r="J312" s="13"/>
      <c r="K312" s="13"/>
    </row>
    <row r="313" spans="1:11">
      <c r="A313" s="137"/>
      <c r="B313" s="13"/>
      <c r="C313" s="13"/>
      <c r="D313" s="13"/>
      <c r="E313" s="13"/>
      <c r="F313" s="13"/>
      <c r="G313" s="13"/>
      <c r="H313" s="13"/>
      <c r="I313" s="13"/>
      <c r="J313" s="13"/>
      <c r="K313" s="13"/>
    </row>
    <row r="314" spans="1:11">
      <c r="A314" s="137"/>
      <c r="B314" s="13"/>
      <c r="C314" s="13"/>
      <c r="D314" s="13"/>
      <c r="E314" s="13"/>
      <c r="F314" s="13"/>
      <c r="G314" s="13"/>
      <c r="H314" s="13"/>
      <c r="I314" s="13"/>
      <c r="J314" s="13"/>
      <c r="K314" s="13"/>
    </row>
    <row r="315" spans="1:11">
      <c r="A315" s="137"/>
      <c r="B315" s="13"/>
      <c r="C315" s="13"/>
      <c r="D315" s="13"/>
      <c r="E315" s="13"/>
      <c r="F315" s="13"/>
      <c r="G315" s="13"/>
      <c r="H315" s="13"/>
      <c r="I315" s="13"/>
      <c r="J315" s="13"/>
      <c r="K315" s="13"/>
    </row>
    <row r="316" spans="1:11">
      <c r="A316" s="137"/>
      <c r="B316" s="13"/>
      <c r="C316" s="13"/>
      <c r="D316" s="13"/>
      <c r="E316" s="13"/>
      <c r="F316" s="13"/>
      <c r="G316" s="13"/>
      <c r="H316" s="13"/>
      <c r="I316" s="13"/>
      <c r="J316" s="13"/>
      <c r="K316" s="13"/>
    </row>
    <row r="317" spans="1:11">
      <c r="A317" s="137"/>
      <c r="B317" s="13"/>
      <c r="C317" s="13"/>
      <c r="D317" s="13"/>
      <c r="E317" s="13"/>
      <c r="F317" s="13"/>
      <c r="G317" s="13"/>
      <c r="H317" s="13"/>
      <c r="I317" s="13"/>
      <c r="J317" s="13"/>
      <c r="K317" s="13"/>
    </row>
    <row r="318" spans="1:11">
      <c r="A318" s="137"/>
      <c r="B318" s="13"/>
      <c r="C318" s="13"/>
      <c r="D318" s="13"/>
      <c r="E318" s="13"/>
      <c r="F318" s="13"/>
      <c r="G318" s="13"/>
      <c r="H318" s="13"/>
      <c r="I318" s="13"/>
      <c r="J318" s="13"/>
      <c r="K318" s="13"/>
    </row>
    <row r="319" spans="1:11">
      <c r="A319" s="137"/>
      <c r="B319" s="13"/>
      <c r="C319" s="13"/>
      <c r="D319" s="13"/>
      <c r="E319" s="13"/>
      <c r="F319" s="13"/>
      <c r="G319" s="13"/>
      <c r="H319" s="13"/>
      <c r="I319" s="13"/>
      <c r="J319" s="13"/>
      <c r="K319" s="13"/>
    </row>
    <row r="320" spans="1:11">
      <c r="A320" s="137"/>
      <c r="B320" s="13"/>
      <c r="C320" s="13"/>
      <c r="D320" s="13"/>
      <c r="E320" s="13"/>
      <c r="F320" s="13"/>
      <c r="G320" s="13"/>
      <c r="H320" s="13"/>
      <c r="I320" s="13"/>
      <c r="J320" s="13"/>
      <c r="K320" s="13"/>
    </row>
    <row r="321" spans="1:11">
      <c r="A321" s="137"/>
      <c r="B321" s="13"/>
      <c r="C321" s="13"/>
      <c r="D321" s="13"/>
      <c r="E321" s="13"/>
      <c r="F321" s="13"/>
      <c r="G321" s="13"/>
      <c r="H321" s="13"/>
      <c r="I321" s="13"/>
      <c r="J321" s="13"/>
      <c r="K321" s="13"/>
    </row>
    <row r="322" spans="1:11">
      <c r="A322" s="137"/>
      <c r="B322" s="13"/>
      <c r="C322" s="13"/>
      <c r="D322" s="13"/>
      <c r="E322" s="13"/>
      <c r="F322" s="13"/>
      <c r="G322" s="13"/>
      <c r="H322" s="13"/>
      <c r="I322" s="13"/>
      <c r="J322" s="13"/>
      <c r="K322" s="13"/>
    </row>
    <row r="323" spans="1:11">
      <c r="A323" s="137"/>
      <c r="B323" s="13"/>
      <c r="C323" s="13"/>
      <c r="D323" s="13"/>
      <c r="E323" s="13"/>
      <c r="F323" s="13"/>
      <c r="G323" s="13"/>
      <c r="H323" s="13"/>
      <c r="I323" s="13"/>
      <c r="J323" s="13"/>
      <c r="K323" s="13"/>
    </row>
    <row r="324" spans="1:11">
      <c r="A324" s="137"/>
      <c r="B324" s="13"/>
      <c r="C324" s="13"/>
      <c r="D324" s="13"/>
      <c r="E324" s="13"/>
      <c r="F324" s="13"/>
      <c r="G324" s="13"/>
      <c r="H324" s="13"/>
      <c r="I324" s="13"/>
      <c r="J324" s="13"/>
      <c r="K324" s="13"/>
    </row>
    <row r="325" spans="1:11">
      <c r="A325" s="137"/>
      <c r="B325" s="13"/>
      <c r="C325" s="13"/>
      <c r="D325" s="13"/>
      <c r="E325" s="13"/>
      <c r="F325" s="13"/>
      <c r="G325" s="13"/>
      <c r="H325" s="13"/>
      <c r="I325" s="13"/>
      <c r="J325" s="13"/>
      <c r="K325" s="13"/>
    </row>
    <row r="326" spans="1:11">
      <c r="A326" s="137"/>
      <c r="B326" s="13"/>
      <c r="C326" s="13"/>
      <c r="D326" s="13"/>
      <c r="E326" s="13"/>
      <c r="F326" s="13"/>
      <c r="G326" s="13"/>
      <c r="H326" s="13"/>
      <c r="I326" s="13"/>
      <c r="J326" s="13"/>
      <c r="K326" s="13"/>
    </row>
    <row r="327" spans="1:11">
      <c r="A327" s="137"/>
      <c r="B327" s="13"/>
      <c r="C327" s="13"/>
      <c r="D327" s="13"/>
      <c r="E327" s="13"/>
      <c r="F327" s="13"/>
      <c r="G327" s="13"/>
      <c r="H327" s="13"/>
      <c r="I327" s="13"/>
      <c r="J327" s="13"/>
      <c r="K327" s="13"/>
    </row>
    <row r="328" spans="1:11">
      <c r="A328" s="137"/>
      <c r="B328" s="13"/>
      <c r="C328" s="13"/>
      <c r="D328" s="13"/>
      <c r="E328" s="13"/>
      <c r="F328" s="13"/>
      <c r="G328" s="13"/>
      <c r="H328" s="13"/>
      <c r="I328" s="13"/>
      <c r="J328" s="13"/>
      <c r="K328" s="13"/>
    </row>
    <row r="329" spans="1:11">
      <c r="A329" s="137"/>
      <c r="B329" s="13"/>
      <c r="C329" s="13"/>
      <c r="D329" s="13"/>
      <c r="E329" s="13"/>
      <c r="F329" s="13"/>
      <c r="G329" s="13"/>
      <c r="H329" s="13"/>
      <c r="I329" s="13"/>
      <c r="J329" s="13"/>
      <c r="K329" s="13"/>
    </row>
    <row r="330" spans="1:11">
      <c r="A330" s="137"/>
      <c r="B330" s="13"/>
      <c r="C330" s="13"/>
      <c r="D330" s="13"/>
      <c r="E330" s="13"/>
      <c r="F330" s="13"/>
      <c r="G330" s="13"/>
      <c r="H330" s="13"/>
      <c r="I330" s="13"/>
      <c r="J330" s="13"/>
      <c r="K330" s="13"/>
    </row>
    <row r="331" spans="1:11">
      <c r="A331" s="137"/>
      <c r="B331" s="13"/>
      <c r="C331" s="13"/>
      <c r="D331" s="13"/>
      <c r="E331" s="13"/>
      <c r="F331" s="13"/>
      <c r="G331" s="13"/>
      <c r="H331" s="13"/>
      <c r="I331" s="13"/>
      <c r="J331" s="13"/>
      <c r="K331" s="13"/>
    </row>
    <row r="332" spans="1:11">
      <c r="A332" s="137"/>
      <c r="B332" s="13"/>
      <c r="C332" s="13"/>
      <c r="D332" s="13"/>
      <c r="E332" s="13"/>
      <c r="F332" s="13"/>
      <c r="G332" s="13"/>
      <c r="H332" s="13"/>
      <c r="I332" s="13"/>
      <c r="J332" s="13"/>
      <c r="K332" s="13"/>
    </row>
    <row r="333" spans="1:11">
      <c r="A333" s="137"/>
      <c r="B333" s="13"/>
      <c r="C333" s="13"/>
      <c r="D333" s="13"/>
      <c r="E333" s="13"/>
      <c r="F333" s="13"/>
      <c r="G333" s="13"/>
      <c r="H333" s="13"/>
      <c r="I333" s="13"/>
      <c r="J333" s="13"/>
      <c r="K333" s="13"/>
    </row>
    <row r="334" spans="1:11">
      <c r="A334" s="137"/>
      <c r="B334" s="13"/>
      <c r="C334" s="13"/>
      <c r="D334" s="13"/>
      <c r="E334" s="13"/>
      <c r="F334" s="13"/>
      <c r="G334" s="13"/>
      <c r="H334" s="13"/>
      <c r="I334" s="13"/>
      <c r="J334" s="13"/>
      <c r="K334" s="13"/>
    </row>
    <row r="335" spans="1:11">
      <c r="A335" s="137"/>
      <c r="B335" s="13"/>
      <c r="C335" s="13"/>
      <c r="D335" s="13"/>
      <c r="E335" s="13"/>
      <c r="F335" s="13"/>
      <c r="G335" s="13"/>
      <c r="H335" s="13"/>
      <c r="I335" s="13"/>
      <c r="J335" s="13"/>
      <c r="K335" s="13"/>
    </row>
    <row r="336" spans="1:11">
      <c r="A336" s="137"/>
      <c r="B336" s="13"/>
      <c r="C336" s="13"/>
      <c r="D336" s="13"/>
      <c r="E336" s="13"/>
      <c r="F336" s="13"/>
      <c r="G336" s="13"/>
      <c r="H336" s="13"/>
      <c r="I336" s="13"/>
      <c r="J336" s="13"/>
      <c r="K336" s="13"/>
    </row>
    <row r="337" spans="1:11">
      <c r="A337" s="137"/>
      <c r="B337" s="13"/>
      <c r="C337" s="13"/>
      <c r="D337" s="13"/>
      <c r="E337" s="13"/>
      <c r="F337" s="13"/>
      <c r="G337" s="13"/>
      <c r="H337" s="13"/>
      <c r="I337" s="13"/>
      <c r="J337" s="13"/>
      <c r="K337" s="13"/>
    </row>
    <row r="338" spans="1:11">
      <c r="A338" s="137"/>
      <c r="B338" s="13"/>
      <c r="C338" s="13"/>
      <c r="D338" s="13"/>
      <c r="E338" s="13"/>
      <c r="F338" s="13"/>
      <c r="G338" s="13"/>
      <c r="H338" s="13"/>
      <c r="I338" s="13"/>
      <c r="J338" s="13"/>
      <c r="K338" s="13"/>
    </row>
    <row r="339" spans="1:11">
      <c r="A339" s="137"/>
      <c r="B339" s="13"/>
      <c r="C339" s="13"/>
      <c r="D339" s="13"/>
      <c r="E339" s="13"/>
      <c r="F339" s="13"/>
      <c r="G339" s="13"/>
      <c r="H339" s="13"/>
      <c r="I339" s="13"/>
      <c r="J339" s="13"/>
      <c r="K339" s="13"/>
    </row>
    <row r="340" spans="1:11">
      <c r="A340" s="137"/>
      <c r="B340" s="13"/>
      <c r="C340" s="13"/>
      <c r="D340" s="13"/>
      <c r="E340" s="13"/>
      <c r="F340" s="13"/>
      <c r="G340" s="13"/>
      <c r="H340" s="13"/>
      <c r="I340" s="13"/>
      <c r="J340" s="13"/>
      <c r="K340" s="13"/>
    </row>
    <row r="341" spans="1:11">
      <c r="A341" s="137"/>
      <c r="B341" s="13"/>
      <c r="C341" s="13"/>
      <c r="D341" s="13"/>
      <c r="E341" s="13"/>
      <c r="F341" s="13"/>
      <c r="G341" s="13"/>
      <c r="H341" s="13"/>
      <c r="I341" s="13"/>
      <c r="J341" s="13"/>
      <c r="K341" s="13"/>
    </row>
    <row r="342" spans="1:11">
      <c r="A342" s="137"/>
      <c r="B342" s="13"/>
      <c r="C342" s="13"/>
      <c r="D342" s="13"/>
      <c r="E342" s="13"/>
      <c r="F342" s="13"/>
      <c r="G342" s="13"/>
      <c r="H342" s="13"/>
      <c r="I342" s="13"/>
      <c r="J342" s="13"/>
      <c r="K342" s="13"/>
    </row>
    <row r="343" spans="1:11">
      <c r="A343" s="137"/>
      <c r="B343" s="13"/>
      <c r="C343" s="13"/>
      <c r="D343" s="13"/>
      <c r="E343" s="13"/>
      <c r="F343" s="13"/>
      <c r="G343" s="13"/>
      <c r="H343" s="13"/>
      <c r="I343" s="13"/>
      <c r="J343" s="13"/>
      <c r="K343" s="13"/>
    </row>
    <row r="344" spans="1:11">
      <c r="A344" s="137"/>
      <c r="B344" s="13"/>
      <c r="C344" s="13"/>
      <c r="D344" s="13"/>
      <c r="E344" s="13"/>
      <c r="F344" s="13"/>
      <c r="G344" s="13"/>
      <c r="H344" s="13"/>
      <c r="I344" s="13"/>
      <c r="J344" s="13"/>
      <c r="K344" s="13"/>
    </row>
    <row r="345" spans="1:11">
      <c r="A345" s="137"/>
      <c r="B345" s="13"/>
      <c r="C345" s="13"/>
      <c r="D345" s="13"/>
      <c r="E345" s="13"/>
      <c r="F345" s="13"/>
      <c r="G345" s="13"/>
      <c r="H345" s="13"/>
      <c r="I345" s="13"/>
      <c r="J345" s="13"/>
      <c r="K345" s="13"/>
    </row>
    <row r="346" spans="1:11">
      <c r="A346" s="137"/>
      <c r="B346" s="13"/>
      <c r="C346" s="13"/>
      <c r="D346" s="13"/>
      <c r="E346" s="13"/>
      <c r="F346" s="13"/>
      <c r="G346" s="13"/>
      <c r="H346" s="13"/>
      <c r="I346" s="13"/>
      <c r="J346" s="13"/>
      <c r="K346" s="13"/>
    </row>
    <row r="347" spans="1:11">
      <c r="A347" s="137"/>
      <c r="B347" s="13"/>
      <c r="C347" s="13"/>
      <c r="D347" s="13"/>
      <c r="E347" s="13"/>
      <c r="F347" s="13"/>
      <c r="G347" s="13"/>
      <c r="H347" s="13"/>
      <c r="I347" s="13"/>
      <c r="J347" s="13"/>
      <c r="K347" s="13"/>
    </row>
    <row r="348" spans="1:11">
      <c r="A348" s="137"/>
      <c r="B348" s="13"/>
      <c r="C348" s="13"/>
      <c r="D348" s="13"/>
      <c r="E348" s="13"/>
      <c r="F348" s="13"/>
      <c r="G348" s="13"/>
      <c r="H348" s="13"/>
      <c r="I348" s="13"/>
      <c r="J348" s="13"/>
      <c r="K348" s="13"/>
    </row>
    <row r="349" spans="1:11">
      <c r="A349" s="137"/>
      <c r="B349" s="13"/>
      <c r="C349" s="13"/>
      <c r="D349" s="13"/>
      <c r="E349" s="13"/>
      <c r="F349" s="13"/>
      <c r="G349" s="13"/>
      <c r="H349" s="13"/>
      <c r="I349" s="13"/>
      <c r="J349" s="13"/>
      <c r="K349" s="13"/>
    </row>
    <row r="350" spans="1:11">
      <c r="A350" s="137"/>
      <c r="B350" s="13"/>
      <c r="C350" s="13"/>
      <c r="D350" s="13"/>
      <c r="E350" s="13"/>
      <c r="F350" s="13"/>
      <c r="G350" s="13"/>
      <c r="H350" s="13"/>
      <c r="I350" s="13"/>
      <c r="J350" s="13"/>
      <c r="K350" s="13"/>
    </row>
    <row r="351" spans="1:11">
      <c r="A351" s="137"/>
      <c r="B351" s="13"/>
      <c r="C351" s="13"/>
      <c r="D351" s="13"/>
      <c r="E351" s="13"/>
      <c r="F351" s="13"/>
      <c r="G351" s="13"/>
      <c r="H351" s="13"/>
      <c r="I351" s="13"/>
      <c r="J351" s="13"/>
      <c r="K351" s="13"/>
    </row>
    <row r="352" spans="1:11">
      <c r="A352" s="137"/>
      <c r="B352" s="13"/>
      <c r="C352" s="13"/>
      <c r="D352" s="13"/>
      <c r="E352" s="13"/>
      <c r="F352" s="13"/>
      <c r="G352" s="13"/>
      <c r="H352" s="13"/>
      <c r="I352" s="13"/>
      <c r="J352" s="13"/>
      <c r="K352" s="13"/>
    </row>
    <row r="353" spans="1:11">
      <c r="A353" s="137"/>
      <c r="B353" s="13"/>
      <c r="C353" s="13"/>
      <c r="D353" s="13"/>
      <c r="E353" s="13"/>
      <c r="F353" s="13"/>
      <c r="G353" s="13"/>
      <c r="H353" s="13"/>
      <c r="I353" s="13"/>
      <c r="J353" s="13"/>
      <c r="K353" s="13"/>
    </row>
    <row r="354" spans="1:11">
      <c r="A354" s="137"/>
      <c r="B354" s="13"/>
      <c r="C354" s="13"/>
      <c r="D354" s="13"/>
      <c r="E354" s="13"/>
      <c r="F354" s="13"/>
      <c r="G354" s="13"/>
      <c r="H354" s="13"/>
      <c r="I354" s="13"/>
      <c r="J354" s="13"/>
      <c r="K354" s="13"/>
    </row>
    <row r="355" spans="1:11">
      <c r="A355" s="137"/>
      <c r="B355" s="13"/>
      <c r="C355" s="13"/>
      <c r="D355" s="13"/>
      <c r="E355" s="13"/>
      <c r="F355" s="13"/>
      <c r="G355" s="13"/>
      <c r="H355" s="13"/>
      <c r="I355" s="13"/>
      <c r="J355" s="13"/>
      <c r="K355" s="13"/>
    </row>
    <row r="356" spans="1:11">
      <c r="A356" s="137"/>
      <c r="B356" s="13"/>
      <c r="C356" s="13"/>
      <c r="D356" s="13"/>
      <c r="E356" s="13"/>
      <c r="F356" s="13"/>
      <c r="G356" s="13"/>
      <c r="H356" s="13"/>
      <c r="I356" s="13"/>
      <c r="J356" s="13"/>
      <c r="K356" s="13"/>
    </row>
    <row r="357" spans="1:11">
      <c r="A357" s="137"/>
      <c r="B357" s="13"/>
      <c r="C357" s="13"/>
      <c r="D357" s="13"/>
      <c r="E357" s="13"/>
      <c r="F357" s="13"/>
      <c r="G357" s="13"/>
      <c r="H357" s="13"/>
      <c r="I357" s="13"/>
      <c r="J357" s="13"/>
      <c r="K357" s="13"/>
    </row>
    <row r="358" spans="1:11">
      <c r="A358" s="137"/>
      <c r="B358" s="13"/>
      <c r="C358" s="13"/>
      <c r="D358" s="13"/>
      <c r="E358" s="13"/>
      <c r="F358" s="13"/>
      <c r="G358" s="13"/>
      <c r="H358" s="13"/>
      <c r="I358" s="13"/>
      <c r="J358" s="13"/>
      <c r="K358" s="13"/>
    </row>
    <row r="359" spans="1:11">
      <c r="A359" s="137"/>
      <c r="B359" s="13"/>
      <c r="C359" s="13"/>
      <c r="D359" s="13"/>
      <c r="E359" s="13"/>
      <c r="F359" s="13"/>
      <c r="G359" s="13"/>
      <c r="H359" s="13"/>
      <c r="I359" s="13"/>
      <c r="J359" s="13"/>
      <c r="K359" s="13"/>
    </row>
    <row r="360" spans="1:11">
      <c r="A360" s="137"/>
      <c r="B360" s="13"/>
      <c r="C360" s="13"/>
      <c r="D360" s="13"/>
      <c r="E360" s="13"/>
      <c r="F360" s="13"/>
      <c r="G360" s="13"/>
      <c r="H360" s="13"/>
      <c r="I360" s="13"/>
      <c r="J360" s="13"/>
      <c r="K360" s="13"/>
    </row>
    <row r="361" spans="1:11">
      <c r="A361" s="137"/>
      <c r="B361" s="13"/>
      <c r="C361" s="13"/>
      <c r="D361" s="13"/>
      <c r="E361" s="13"/>
      <c r="F361" s="13"/>
      <c r="G361" s="13"/>
      <c r="H361" s="13"/>
      <c r="I361" s="13"/>
      <c r="J361" s="13"/>
      <c r="K361" s="13"/>
    </row>
    <row r="362" spans="1:11">
      <c r="A362" s="137"/>
      <c r="B362" s="13"/>
      <c r="C362" s="13"/>
      <c r="D362" s="13"/>
      <c r="E362" s="13"/>
      <c r="F362" s="13"/>
      <c r="G362" s="13"/>
      <c r="H362" s="13"/>
      <c r="I362" s="13"/>
      <c r="J362" s="13"/>
      <c r="K362" s="13"/>
    </row>
    <row r="363" spans="1:11">
      <c r="A363" s="137"/>
      <c r="B363" s="13"/>
      <c r="C363" s="13"/>
      <c r="D363" s="13"/>
      <c r="E363" s="13"/>
      <c r="F363" s="13"/>
      <c r="G363" s="13"/>
      <c r="H363" s="13"/>
      <c r="I363" s="13"/>
      <c r="J363" s="13"/>
      <c r="K363" s="13"/>
    </row>
    <row r="364" spans="1:11">
      <c r="A364" s="137"/>
      <c r="B364" s="13"/>
      <c r="C364" s="13"/>
      <c r="D364" s="13"/>
      <c r="E364" s="13"/>
      <c r="F364" s="13"/>
      <c r="G364" s="13"/>
      <c r="H364" s="13"/>
      <c r="I364" s="13"/>
      <c r="J364" s="13"/>
      <c r="K364" s="13"/>
    </row>
    <row r="365" spans="1:11">
      <c r="A365" s="137"/>
      <c r="B365" s="13"/>
      <c r="C365" s="13"/>
      <c r="D365" s="13"/>
      <c r="E365" s="13"/>
      <c r="F365" s="13"/>
      <c r="G365" s="13"/>
      <c r="H365" s="13"/>
      <c r="I365" s="13"/>
      <c r="J365" s="13"/>
      <c r="K365" s="13"/>
    </row>
    <row r="366" spans="1:11">
      <c r="A366" s="137"/>
      <c r="B366" s="13"/>
      <c r="C366" s="13"/>
      <c r="D366" s="13"/>
      <c r="E366" s="13"/>
      <c r="F366" s="13"/>
      <c r="G366" s="13"/>
      <c r="H366" s="13"/>
      <c r="I366" s="13"/>
      <c r="J366" s="13"/>
      <c r="K366" s="13"/>
    </row>
    <row r="367" spans="1:11">
      <c r="A367" s="137"/>
      <c r="B367" s="13"/>
      <c r="C367" s="13"/>
      <c r="D367" s="13"/>
      <c r="E367" s="13"/>
      <c r="F367" s="13"/>
      <c r="G367" s="13"/>
      <c r="H367" s="13"/>
      <c r="I367" s="13"/>
      <c r="J367" s="13"/>
      <c r="K367" s="13"/>
    </row>
    <row r="368" spans="1:11">
      <c r="A368" s="137"/>
      <c r="B368" s="13"/>
      <c r="C368" s="13"/>
      <c r="D368" s="13"/>
      <c r="E368" s="13"/>
      <c r="F368" s="13"/>
      <c r="G368" s="13"/>
      <c r="H368" s="13"/>
      <c r="I368" s="13"/>
      <c r="J368" s="13"/>
      <c r="K368" s="13"/>
    </row>
    <row r="369" spans="1:11">
      <c r="A369" s="137"/>
      <c r="B369" s="13"/>
      <c r="C369" s="13"/>
      <c r="D369" s="13"/>
      <c r="E369" s="13"/>
      <c r="F369" s="13"/>
      <c r="G369" s="13"/>
      <c r="H369" s="13"/>
      <c r="I369" s="13"/>
      <c r="J369" s="13"/>
      <c r="K369" s="13"/>
    </row>
    <row r="370" spans="1:11">
      <c r="A370" s="137"/>
      <c r="B370" s="13"/>
      <c r="C370" s="13"/>
      <c r="D370" s="13"/>
      <c r="E370" s="13"/>
      <c r="F370" s="13"/>
      <c r="G370" s="13"/>
      <c r="H370" s="13"/>
      <c r="I370" s="13"/>
      <c r="J370" s="13"/>
      <c r="K370" s="13"/>
    </row>
    <row r="371" spans="1:11">
      <c r="A371" s="137"/>
      <c r="B371" s="13"/>
      <c r="C371" s="13"/>
      <c r="D371" s="13"/>
      <c r="E371" s="13"/>
      <c r="F371" s="13"/>
      <c r="G371" s="13"/>
      <c r="H371" s="13"/>
      <c r="I371" s="13"/>
      <c r="J371" s="13"/>
      <c r="K371" s="13"/>
    </row>
    <row r="372" spans="1:11">
      <c r="A372" s="137"/>
      <c r="B372" s="13"/>
      <c r="C372" s="13"/>
      <c r="D372" s="13"/>
      <c r="E372" s="13"/>
      <c r="F372" s="13"/>
      <c r="G372" s="13"/>
      <c r="H372" s="13"/>
      <c r="I372" s="13"/>
      <c r="J372" s="13"/>
      <c r="K372" s="13"/>
    </row>
    <row r="373" spans="1:11">
      <c r="A373" s="137"/>
      <c r="B373" s="13"/>
      <c r="C373" s="13"/>
      <c r="D373" s="13"/>
      <c r="E373" s="13"/>
      <c r="F373" s="13"/>
      <c r="G373" s="13"/>
      <c r="H373" s="13"/>
      <c r="I373" s="13"/>
      <c r="J373" s="13"/>
      <c r="K373" s="13"/>
    </row>
    <row r="374" spans="1:11">
      <c r="A374" s="137"/>
      <c r="B374" s="13"/>
      <c r="C374" s="13"/>
      <c r="D374" s="13"/>
      <c r="E374" s="13"/>
      <c r="F374" s="13"/>
      <c r="G374" s="13"/>
      <c r="H374" s="13"/>
      <c r="I374" s="13"/>
      <c r="J374" s="13"/>
      <c r="K374" s="13"/>
    </row>
    <row r="375" spans="1:11">
      <c r="A375" s="137"/>
      <c r="B375" s="13"/>
      <c r="C375" s="13"/>
      <c r="D375" s="13"/>
      <c r="E375" s="13"/>
      <c r="F375" s="13"/>
      <c r="G375" s="13"/>
      <c r="H375" s="13"/>
      <c r="I375" s="13"/>
      <c r="J375" s="13"/>
      <c r="K375" s="13"/>
    </row>
    <row r="376" spans="1:11">
      <c r="A376" s="137"/>
      <c r="B376" s="13"/>
      <c r="C376" s="13"/>
      <c r="D376" s="13"/>
      <c r="E376" s="13"/>
      <c r="F376" s="13"/>
      <c r="G376" s="13"/>
      <c r="H376" s="13"/>
      <c r="I376" s="13"/>
      <c r="J376" s="13"/>
      <c r="K376" s="13"/>
    </row>
    <row r="377" spans="1:11">
      <c r="A377" s="137"/>
      <c r="B377" s="13"/>
      <c r="C377" s="13"/>
      <c r="D377" s="13"/>
      <c r="E377" s="13"/>
      <c r="F377" s="13"/>
      <c r="G377" s="13"/>
      <c r="H377" s="13"/>
      <c r="I377" s="13"/>
      <c r="J377" s="13"/>
      <c r="K377" s="13"/>
    </row>
    <row r="378" spans="1:11">
      <c r="A378" s="137"/>
      <c r="B378" s="13"/>
      <c r="C378" s="13"/>
      <c r="D378" s="13"/>
      <c r="E378" s="13"/>
      <c r="F378" s="13"/>
      <c r="G378" s="13"/>
      <c r="H378" s="13"/>
      <c r="I378" s="13"/>
      <c r="J378" s="13"/>
      <c r="K378" s="13"/>
    </row>
    <row r="379" spans="1:11">
      <c r="A379" s="137"/>
      <c r="B379" s="13"/>
      <c r="C379" s="13"/>
      <c r="D379" s="13"/>
      <c r="E379" s="13"/>
      <c r="F379" s="13"/>
      <c r="G379" s="13"/>
      <c r="H379" s="13"/>
      <c r="I379" s="13"/>
      <c r="J379" s="13"/>
      <c r="K379" s="13"/>
    </row>
    <row r="380" spans="1:11">
      <c r="A380" s="137"/>
      <c r="B380" s="13"/>
      <c r="C380" s="13"/>
      <c r="D380" s="13"/>
      <c r="E380" s="13"/>
      <c r="F380" s="13"/>
      <c r="G380" s="13"/>
      <c r="H380" s="13"/>
      <c r="I380" s="13"/>
      <c r="J380" s="13"/>
      <c r="K380" s="13"/>
    </row>
    <row r="381" spans="1:11">
      <c r="A381" s="137"/>
      <c r="B381" s="13"/>
      <c r="C381" s="13"/>
      <c r="D381" s="13"/>
      <c r="E381" s="13"/>
      <c r="F381" s="13"/>
      <c r="G381" s="13"/>
      <c r="H381" s="13"/>
      <c r="I381" s="13"/>
      <c r="J381" s="13"/>
      <c r="K381" s="13"/>
    </row>
    <row r="382" spans="1:11">
      <c r="A382" s="137"/>
      <c r="B382" s="13"/>
      <c r="C382" s="13"/>
      <c r="D382" s="13"/>
      <c r="E382" s="13"/>
      <c r="F382" s="13"/>
      <c r="G382" s="13"/>
      <c r="H382" s="13"/>
      <c r="I382" s="13"/>
      <c r="J382" s="13"/>
      <c r="K382" s="13"/>
    </row>
    <row r="383" spans="1:11">
      <c r="A383" s="137"/>
      <c r="B383" s="13"/>
      <c r="C383" s="13"/>
      <c r="D383" s="13"/>
      <c r="E383" s="13"/>
      <c r="F383" s="13"/>
      <c r="G383" s="13"/>
      <c r="H383" s="13"/>
      <c r="I383" s="13"/>
      <c r="J383" s="13"/>
      <c r="K383" s="13"/>
    </row>
    <row r="384" spans="1:11">
      <c r="A384" s="137"/>
      <c r="B384" s="13"/>
      <c r="C384" s="13"/>
      <c r="D384" s="13"/>
      <c r="E384" s="13"/>
      <c r="F384" s="13"/>
      <c r="G384" s="13"/>
      <c r="H384" s="13"/>
      <c r="I384" s="13"/>
      <c r="J384" s="13"/>
      <c r="K384" s="13"/>
    </row>
    <row r="385" spans="1:11">
      <c r="A385" s="137"/>
      <c r="B385" s="13"/>
      <c r="C385" s="13"/>
      <c r="D385" s="13"/>
      <c r="E385" s="13"/>
      <c r="F385" s="13"/>
      <c r="G385" s="13"/>
      <c r="H385" s="13"/>
      <c r="I385" s="13"/>
      <c r="J385" s="13"/>
      <c r="K385" s="13"/>
    </row>
    <row r="386" spans="1:11">
      <c r="A386" s="137"/>
      <c r="B386" s="13"/>
      <c r="C386" s="13"/>
      <c r="D386" s="13"/>
      <c r="E386" s="13"/>
      <c r="F386" s="13"/>
      <c r="G386" s="13"/>
      <c r="H386" s="13"/>
      <c r="I386" s="13"/>
      <c r="J386" s="13"/>
      <c r="K386" s="13"/>
    </row>
    <row r="387" spans="1:11">
      <c r="A387" s="137"/>
      <c r="B387" s="13"/>
      <c r="C387" s="13"/>
      <c r="D387" s="13"/>
      <c r="E387" s="13"/>
      <c r="F387" s="13"/>
      <c r="G387" s="13"/>
      <c r="H387" s="13"/>
      <c r="I387" s="13"/>
      <c r="J387" s="13"/>
      <c r="K387" s="13"/>
    </row>
    <row r="388" spans="1:11">
      <c r="A388" s="137"/>
      <c r="B388" s="13"/>
      <c r="C388" s="13"/>
      <c r="D388" s="13"/>
      <c r="E388" s="13"/>
      <c r="F388" s="13"/>
      <c r="G388" s="13"/>
      <c r="H388" s="13"/>
      <c r="I388" s="13"/>
      <c r="J388" s="13"/>
      <c r="K388" s="13"/>
    </row>
    <row r="389" spans="1:11">
      <c r="A389" s="137"/>
      <c r="B389" s="13"/>
      <c r="C389" s="13"/>
      <c r="D389" s="13"/>
      <c r="E389" s="13"/>
      <c r="F389" s="13"/>
      <c r="G389" s="13"/>
      <c r="H389" s="13"/>
      <c r="I389" s="13"/>
      <c r="J389" s="13"/>
      <c r="K389" s="13"/>
    </row>
    <row r="390" spans="1:11">
      <c r="A390" s="137"/>
      <c r="B390" s="13"/>
      <c r="C390" s="13"/>
      <c r="D390" s="13"/>
      <c r="E390" s="13"/>
      <c r="F390" s="13"/>
      <c r="G390" s="13"/>
      <c r="H390" s="13"/>
      <c r="I390" s="13"/>
      <c r="J390" s="13"/>
      <c r="K390" s="13"/>
    </row>
    <row r="391" spans="1:11">
      <c r="A391" s="137"/>
      <c r="B391" s="13"/>
      <c r="C391" s="13"/>
      <c r="D391" s="13"/>
      <c r="E391" s="13"/>
      <c r="F391" s="13"/>
      <c r="G391" s="13"/>
      <c r="H391" s="13"/>
      <c r="I391" s="13"/>
      <c r="J391" s="13"/>
      <c r="K391" s="13"/>
    </row>
    <row r="392" spans="1:11">
      <c r="A392" s="137"/>
      <c r="B392" s="13"/>
      <c r="C392" s="13"/>
      <c r="D392" s="13"/>
      <c r="E392" s="13"/>
      <c r="F392" s="13"/>
      <c r="G392" s="13"/>
      <c r="H392" s="13"/>
      <c r="I392" s="13"/>
      <c r="J392" s="13"/>
      <c r="K392" s="13"/>
    </row>
    <row r="393" spans="1:11">
      <c r="A393" s="137"/>
      <c r="B393" s="13"/>
      <c r="C393" s="13"/>
      <c r="D393" s="13"/>
      <c r="E393" s="13"/>
      <c r="F393" s="13"/>
      <c r="G393" s="13"/>
      <c r="H393" s="13"/>
      <c r="I393" s="13"/>
      <c r="J393" s="13"/>
      <c r="K393" s="13"/>
    </row>
    <row r="394" spans="1:11">
      <c r="A394" s="137"/>
      <c r="B394" s="13"/>
      <c r="C394" s="13"/>
      <c r="D394" s="13"/>
      <c r="E394" s="13"/>
      <c r="F394" s="13"/>
      <c r="G394" s="13"/>
      <c r="H394" s="13"/>
      <c r="I394" s="13"/>
      <c r="J394" s="13"/>
      <c r="K394" s="13"/>
    </row>
    <row r="395" spans="1:11">
      <c r="A395" s="137"/>
      <c r="B395" s="13"/>
      <c r="C395" s="13"/>
      <c r="D395" s="13"/>
      <c r="E395" s="13"/>
      <c r="F395" s="13"/>
      <c r="G395" s="13"/>
      <c r="H395" s="13"/>
      <c r="I395" s="13"/>
      <c r="J395" s="13"/>
      <c r="K395" s="13"/>
    </row>
    <row r="396" spans="1:11">
      <c r="A396" s="137"/>
      <c r="B396" s="13"/>
      <c r="C396" s="13"/>
      <c r="D396" s="13"/>
      <c r="E396" s="13"/>
      <c r="F396" s="13"/>
      <c r="G396" s="13"/>
      <c r="H396" s="13"/>
      <c r="I396" s="13"/>
      <c r="J396" s="13"/>
      <c r="K396" s="13"/>
    </row>
    <row r="397" spans="1:11">
      <c r="A397" s="137"/>
      <c r="B397" s="13"/>
      <c r="C397" s="13"/>
      <c r="D397" s="13"/>
      <c r="E397" s="13"/>
      <c r="F397" s="13"/>
      <c r="G397" s="13"/>
      <c r="H397" s="13"/>
      <c r="I397" s="13"/>
      <c r="J397" s="13"/>
      <c r="K397" s="13"/>
    </row>
    <row r="398" spans="1:11">
      <c r="A398" s="137"/>
      <c r="B398" s="13"/>
      <c r="C398" s="13"/>
      <c r="D398" s="13"/>
      <c r="E398" s="13"/>
      <c r="F398" s="13"/>
      <c r="G398" s="13"/>
      <c r="H398" s="13"/>
      <c r="I398" s="13"/>
      <c r="J398" s="13"/>
      <c r="K398" s="13"/>
    </row>
    <row r="399" spans="1:11">
      <c r="A399" s="137"/>
      <c r="B399" s="13"/>
      <c r="C399" s="13"/>
      <c r="D399" s="13"/>
      <c r="E399" s="13"/>
      <c r="F399" s="13"/>
      <c r="G399" s="13"/>
      <c r="H399" s="13"/>
      <c r="I399" s="13"/>
      <c r="J399" s="13"/>
      <c r="K399" s="13"/>
    </row>
    <row r="400" spans="1:11">
      <c r="A400" s="137"/>
      <c r="B400" s="13"/>
      <c r="C400" s="13"/>
      <c r="D400" s="13"/>
      <c r="E400" s="13"/>
      <c r="F400" s="13"/>
      <c r="G400" s="13"/>
      <c r="H400" s="13"/>
      <c r="I400" s="13"/>
      <c r="J400" s="13"/>
      <c r="K400" s="13"/>
    </row>
    <row r="401" spans="1:11">
      <c r="A401" s="137"/>
      <c r="B401" s="13"/>
      <c r="C401" s="13"/>
      <c r="D401" s="13"/>
      <c r="E401" s="13"/>
      <c r="F401" s="13"/>
      <c r="G401" s="13"/>
      <c r="H401" s="13"/>
      <c r="I401" s="13"/>
      <c r="J401" s="13"/>
      <c r="K401" s="13"/>
    </row>
    <row r="402" spans="1:11">
      <c r="A402" s="137"/>
      <c r="B402" s="13"/>
      <c r="C402" s="13"/>
      <c r="D402" s="13"/>
      <c r="E402" s="13"/>
      <c r="F402" s="13"/>
      <c r="G402" s="13"/>
      <c r="H402" s="13"/>
      <c r="I402" s="13"/>
      <c r="J402" s="13"/>
      <c r="K402" s="13"/>
    </row>
    <row r="403" spans="1:11">
      <c r="A403" s="137"/>
      <c r="B403" s="13"/>
      <c r="C403" s="13"/>
      <c r="D403" s="13"/>
      <c r="E403" s="13"/>
      <c r="F403" s="13"/>
      <c r="G403" s="13"/>
      <c r="H403" s="13"/>
      <c r="I403" s="13"/>
      <c r="J403" s="13"/>
      <c r="K403" s="13"/>
    </row>
    <row r="404" spans="1:11">
      <c r="A404" s="137"/>
      <c r="B404" s="13"/>
      <c r="C404" s="13"/>
      <c r="D404" s="13"/>
      <c r="E404" s="13"/>
      <c r="F404" s="13"/>
      <c r="G404" s="13"/>
      <c r="H404" s="13"/>
      <c r="I404" s="13"/>
      <c r="J404" s="13"/>
      <c r="K404" s="13"/>
    </row>
    <row r="405" spans="1:11">
      <c r="A405" s="137"/>
      <c r="B405" s="13"/>
      <c r="C405" s="13"/>
      <c r="D405" s="13"/>
      <c r="E405" s="13"/>
      <c r="F405" s="13"/>
      <c r="G405" s="13"/>
      <c r="H405" s="13"/>
      <c r="I405" s="13"/>
      <c r="J405" s="13"/>
      <c r="K405" s="13"/>
    </row>
    <row r="406" spans="1:11">
      <c r="A406" s="137"/>
      <c r="B406" s="13"/>
      <c r="C406" s="13"/>
      <c r="D406" s="13"/>
      <c r="E406" s="13"/>
      <c r="F406" s="13"/>
      <c r="G406" s="13"/>
      <c r="H406" s="13"/>
      <c r="I406" s="13"/>
      <c r="J406" s="13"/>
      <c r="K406" s="13"/>
    </row>
    <row r="407" spans="1:11">
      <c r="A407" s="137"/>
      <c r="B407" s="13"/>
      <c r="C407" s="13"/>
      <c r="D407" s="13"/>
      <c r="E407" s="13"/>
      <c r="F407" s="13"/>
      <c r="G407" s="13"/>
      <c r="H407" s="13"/>
      <c r="I407" s="13"/>
      <c r="J407" s="13"/>
      <c r="K407" s="13"/>
    </row>
    <row r="408" spans="1:11">
      <c r="A408" s="137"/>
      <c r="B408" s="13"/>
      <c r="C408" s="13"/>
      <c r="D408" s="13"/>
      <c r="E408" s="13"/>
      <c r="F408" s="13"/>
      <c r="G408" s="13"/>
      <c r="H408" s="13"/>
      <c r="I408" s="13"/>
      <c r="J408" s="13"/>
      <c r="K408" s="13"/>
    </row>
    <row r="409" spans="1:11">
      <c r="A409" s="137"/>
      <c r="B409" s="13"/>
      <c r="C409" s="13"/>
      <c r="D409" s="13"/>
      <c r="E409" s="13"/>
      <c r="F409" s="13"/>
      <c r="G409" s="13"/>
      <c r="H409" s="13"/>
      <c r="I409" s="13"/>
      <c r="J409" s="13"/>
      <c r="K409" s="13"/>
    </row>
    <row r="410" spans="1:11">
      <c r="A410" s="137"/>
      <c r="B410" s="13"/>
      <c r="C410" s="13"/>
      <c r="D410" s="13"/>
      <c r="E410" s="13"/>
      <c r="F410" s="13"/>
      <c r="G410" s="13"/>
      <c r="H410" s="13"/>
      <c r="I410" s="13"/>
      <c r="J410" s="13"/>
      <c r="K410" s="13"/>
    </row>
    <row r="411" spans="1:11">
      <c r="A411" s="137"/>
      <c r="B411" s="13"/>
      <c r="C411" s="13"/>
      <c r="D411" s="13"/>
      <c r="E411" s="13"/>
      <c r="F411" s="13"/>
      <c r="G411" s="13"/>
      <c r="H411" s="13"/>
      <c r="I411" s="13"/>
      <c r="J411" s="13"/>
      <c r="K411" s="13"/>
    </row>
    <row r="412" spans="1:11">
      <c r="A412" s="137"/>
      <c r="B412" s="13"/>
      <c r="C412" s="13"/>
      <c r="D412" s="13"/>
      <c r="E412" s="13"/>
      <c r="F412" s="13"/>
      <c r="G412" s="13"/>
      <c r="H412" s="13"/>
      <c r="I412" s="13"/>
      <c r="J412" s="13"/>
      <c r="K412" s="13"/>
    </row>
    <row r="413" spans="1:11">
      <c r="A413" s="137"/>
      <c r="B413" s="13"/>
      <c r="C413" s="13"/>
      <c r="D413" s="13"/>
      <c r="E413" s="13"/>
      <c r="F413" s="13"/>
      <c r="G413" s="13"/>
      <c r="H413" s="13"/>
      <c r="I413" s="13"/>
      <c r="J413" s="13"/>
      <c r="K413" s="13"/>
    </row>
    <row r="414" spans="1:11">
      <c r="A414" s="137"/>
      <c r="B414" s="13"/>
      <c r="C414" s="13"/>
      <c r="D414" s="13"/>
      <c r="E414" s="13"/>
      <c r="F414" s="13"/>
      <c r="G414" s="13"/>
      <c r="H414" s="13"/>
      <c r="I414" s="13"/>
      <c r="J414" s="13"/>
      <c r="K414" s="13"/>
    </row>
    <row r="415" spans="1:11">
      <c r="A415" s="137"/>
      <c r="B415" s="13"/>
      <c r="C415" s="13"/>
      <c r="D415" s="13"/>
      <c r="E415" s="13"/>
      <c r="F415" s="13"/>
      <c r="G415" s="13"/>
      <c r="H415" s="13"/>
      <c r="I415" s="13"/>
      <c r="J415" s="13"/>
      <c r="K415" s="13"/>
    </row>
    <row r="416" spans="1:11">
      <c r="A416" s="137"/>
      <c r="B416" s="13"/>
      <c r="C416" s="13"/>
      <c r="D416" s="13"/>
      <c r="E416" s="13"/>
      <c r="F416" s="13"/>
      <c r="G416" s="13"/>
      <c r="H416" s="13"/>
      <c r="I416" s="13"/>
      <c r="J416" s="13"/>
      <c r="K416" s="13"/>
    </row>
    <row r="417" spans="1:11">
      <c r="A417" s="137"/>
      <c r="B417" s="13"/>
      <c r="C417" s="13"/>
      <c r="D417" s="13"/>
      <c r="E417" s="13"/>
      <c r="F417" s="13"/>
      <c r="G417" s="13"/>
      <c r="H417" s="13"/>
      <c r="I417" s="13"/>
      <c r="J417" s="13"/>
      <c r="K417" s="13"/>
    </row>
    <row r="418" spans="1:11">
      <c r="A418" s="137"/>
      <c r="B418" s="13"/>
      <c r="C418" s="13"/>
      <c r="D418" s="13"/>
      <c r="E418" s="13"/>
      <c r="F418" s="13"/>
      <c r="G418" s="13"/>
      <c r="H418" s="13"/>
      <c r="I418" s="13"/>
      <c r="J418" s="13"/>
      <c r="K418" s="13"/>
    </row>
    <row r="419" spans="1:11">
      <c r="A419" s="137"/>
      <c r="B419" s="13"/>
      <c r="C419" s="13"/>
      <c r="D419" s="13"/>
      <c r="E419" s="13"/>
      <c r="F419" s="13"/>
      <c r="G419" s="13"/>
      <c r="H419" s="13"/>
      <c r="I419" s="13"/>
      <c r="J419" s="13"/>
      <c r="K419" s="13"/>
    </row>
    <row r="420" spans="1:11">
      <c r="A420" s="137"/>
      <c r="B420" s="13"/>
      <c r="C420" s="13"/>
      <c r="D420" s="13"/>
      <c r="E420" s="13"/>
      <c r="F420" s="13"/>
      <c r="G420" s="13"/>
      <c r="H420" s="13"/>
      <c r="I420" s="13"/>
      <c r="J420" s="13"/>
      <c r="K420" s="13"/>
    </row>
    <row r="421" spans="1:11">
      <c r="A421" s="137"/>
      <c r="B421" s="13"/>
      <c r="C421" s="13"/>
      <c r="D421" s="13"/>
      <c r="E421" s="13"/>
      <c r="F421" s="13"/>
      <c r="G421" s="13"/>
      <c r="H421" s="13"/>
      <c r="I421" s="13"/>
      <c r="J421" s="13"/>
      <c r="K421" s="13"/>
    </row>
    <row r="422" spans="1:11">
      <c r="A422" s="137"/>
      <c r="B422" s="13"/>
      <c r="C422" s="13"/>
      <c r="D422" s="13"/>
      <c r="E422" s="13"/>
      <c r="F422" s="13"/>
      <c r="G422" s="13"/>
      <c r="H422" s="13"/>
      <c r="I422" s="13"/>
      <c r="J422" s="13"/>
      <c r="K422" s="13"/>
    </row>
    <row r="423" spans="1:11">
      <c r="A423" s="137"/>
      <c r="B423" s="13"/>
      <c r="C423" s="13"/>
      <c r="D423" s="13"/>
      <c r="E423" s="13"/>
      <c r="F423" s="13"/>
      <c r="G423" s="13"/>
      <c r="H423" s="13"/>
      <c r="I423" s="13"/>
      <c r="J423" s="13"/>
      <c r="K423" s="13"/>
    </row>
    <row r="424" spans="1:11">
      <c r="A424" s="137"/>
      <c r="B424" s="13"/>
      <c r="C424" s="13"/>
      <c r="D424" s="13"/>
      <c r="E424" s="13"/>
      <c r="F424" s="13"/>
      <c r="G424" s="13"/>
      <c r="H424" s="13"/>
      <c r="I424" s="13"/>
      <c r="J424" s="13"/>
      <c r="K424" s="13"/>
    </row>
    <row r="425" spans="1:11">
      <c r="A425" s="137"/>
      <c r="B425" s="13"/>
      <c r="C425" s="13"/>
      <c r="D425" s="13"/>
      <c r="E425" s="13"/>
      <c r="F425" s="13"/>
      <c r="G425" s="13"/>
      <c r="H425" s="13"/>
      <c r="I425" s="13"/>
      <c r="J425" s="13"/>
      <c r="K425" s="13"/>
    </row>
    <row r="426" spans="1:11">
      <c r="A426" s="137"/>
      <c r="B426" s="13"/>
      <c r="C426" s="13"/>
      <c r="D426" s="13"/>
      <c r="E426" s="13"/>
      <c r="F426" s="13"/>
      <c r="G426" s="13"/>
      <c r="H426" s="13"/>
      <c r="I426" s="13"/>
      <c r="J426" s="13"/>
      <c r="K426" s="13"/>
    </row>
    <row r="427" spans="1:11">
      <c r="A427" s="137"/>
      <c r="B427" s="13"/>
      <c r="C427" s="13"/>
      <c r="D427" s="13"/>
      <c r="E427" s="13"/>
      <c r="F427" s="13"/>
      <c r="G427" s="13"/>
      <c r="H427" s="13"/>
      <c r="I427" s="13"/>
      <c r="J427" s="13"/>
      <c r="K427" s="13"/>
    </row>
    <row r="428" spans="1:11">
      <c r="A428" s="137"/>
      <c r="B428" s="13"/>
      <c r="C428" s="13"/>
      <c r="D428" s="13"/>
      <c r="E428" s="13"/>
      <c r="F428" s="13"/>
      <c r="G428" s="13"/>
      <c r="H428" s="13"/>
      <c r="I428" s="13"/>
      <c r="J428" s="13"/>
      <c r="K428" s="13"/>
    </row>
    <row r="429" spans="1:11">
      <c r="A429" s="137"/>
      <c r="B429" s="13"/>
      <c r="C429" s="13"/>
      <c r="D429" s="13"/>
      <c r="E429" s="13"/>
      <c r="F429" s="13"/>
      <c r="G429" s="13"/>
      <c r="H429" s="13"/>
      <c r="I429" s="13"/>
      <c r="J429" s="13"/>
      <c r="K429" s="13"/>
    </row>
    <row r="430" spans="1:11">
      <c r="A430" s="137"/>
      <c r="B430" s="13"/>
      <c r="C430" s="13"/>
      <c r="D430" s="13"/>
      <c r="E430" s="13"/>
      <c r="F430" s="13"/>
      <c r="G430" s="13"/>
      <c r="H430" s="13"/>
      <c r="I430" s="13"/>
      <c r="J430" s="13"/>
      <c r="K430" s="13"/>
    </row>
    <row r="431" spans="1:11">
      <c r="A431" s="137"/>
      <c r="B431" s="13"/>
      <c r="C431" s="13"/>
      <c r="D431" s="13"/>
      <c r="E431" s="13"/>
      <c r="F431" s="13"/>
      <c r="G431" s="13"/>
      <c r="H431" s="13"/>
      <c r="I431" s="13"/>
      <c r="J431" s="13"/>
      <c r="K431" s="13"/>
    </row>
  </sheetData>
  <mergeCells count="31">
    <mergeCell ref="B46:H46"/>
    <mergeCell ref="M9:M11"/>
    <mergeCell ref="N9:O9"/>
    <mergeCell ref="F10:F11"/>
    <mergeCell ref="G10:H10"/>
    <mergeCell ref="J10:J11"/>
    <mergeCell ref="K10:K11"/>
    <mergeCell ref="N10:N11"/>
    <mergeCell ref="O10:O11"/>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A4:P4"/>
    <mergeCell ref="A1:I1"/>
    <mergeCell ref="K1:P1"/>
    <mergeCell ref="A2:I2"/>
    <mergeCell ref="K2:P2"/>
    <mergeCell ref="A3:P3"/>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40" customWidth="1"/>
    <col min="2" max="2" width="32.42578125" style="44" customWidth="1"/>
    <col min="3" max="3" width="13.42578125" style="47" customWidth="1"/>
    <col min="4" max="4" width="13.7109375" style="47" customWidth="1"/>
    <col min="5" max="5" width="16.140625" style="47" customWidth="1"/>
    <col min="6" max="6" width="15.7109375" style="3" customWidth="1"/>
    <col min="7" max="7" width="11.7109375" style="3" customWidth="1"/>
    <col min="8" max="8" width="14.7109375" style="3" customWidth="1"/>
    <col min="9" max="10" width="15.42578125" style="3" customWidth="1"/>
    <col min="11" max="11" width="18.28515625" style="13" customWidth="1"/>
    <col min="12" max="12" width="14.7109375" style="13" customWidth="1"/>
    <col min="13" max="15" width="15.42578125" style="13" customWidth="1"/>
    <col min="16" max="17" width="13.7109375" style="13" customWidth="1"/>
    <col min="18" max="19" width="15.28515625" style="13" customWidth="1"/>
    <col min="20" max="16384" width="9.140625" style="13"/>
  </cols>
  <sheetData>
    <row r="1" spans="1:16" ht="28.9" customHeight="1">
      <c r="A1" s="503" t="s">
        <v>278</v>
      </c>
      <c r="B1" s="503"/>
      <c r="C1" s="503"/>
      <c r="D1" s="503"/>
      <c r="E1" s="503"/>
      <c r="F1" s="503"/>
      <c r="G1" s="503"/>
      <c r="H1" s="503"/>
      <c r="I1" s="193"/>
      <c r="J1" s="594" t="s">
        <v>0</v>
      </c>
      <c r="K1" s="594"/>
      <c r="L1" s="594"/>
      <c r="M1" s="594"/>
      <c r="N1" s="594"/>
      <c r="O1" s="594"/>
      <c r="P1" s="142"/>
    </row>
    <row r="2" spans="1:16" ht="30" customHeight="1">
      <c r="A2" s="587" t="s">
        <v>1</v>
      </c>
      <c r="B2" s="587"/>
      <c r="C2" s="587"/>
      <c r="D2" s="587"/>
      <c r="E2" s="587"/>
      <c r="F2" s="587"/>
      <c r="G2" s="587"/>
      <c r="H2" s="587"/>
      <c r="I2" s="194"/>
      <c r="J2" s="595" t="s">
        <v>2</v>
      </c>
      <c r="K2" s="595"/>
      <c r="L2" s="595"/>
      <c r="M2" s="595"/>
      <c r="N2" s="595"/>
      <c r="O2" s="595"/>
      <c r="P2" s="145"/>
    </row>
    <row r="3" spans="1:16" s="14" customFormat="1" ht="42" customHeight="1">
      <c r="A3" s="573" t="s">
        <v>165</v>
      </c>
      <c r="B3" s="573"/>
      <c r="C3" s="573"/>
      <c r="D3" s="573"/>
      <c r="E3" s="573"/>
      <c r="F3" s="573"/>
      <c r="G3" s="573"/>
      <c r="H3" s="573"/>
      <c r="I3" s="573"/>
      <c r="J3" s="573"/>
      <c r="K3" s="573"/>
      <c r="L3" s="573"/>
      <c r="M3" s="573"/>
      <c r="N3" s="573"/>
      <c r="O3" s="573"/>
    </row>
    <row r="4" spans="1:16" s="14" customFormat="1" ht="32.25" customHeight="1">
      <c r="A4" s="600" t="s">
        <v>204</v>
      </c>
      <c r="B4" s="600"/>
      <c r="C4" s="600"/>
      <c r="D4" s="600"/>
      <c r="E4" s="600"/>
      <c r="F4" s="600"/>
      <c r="G4" s="600"/>
      <c r="H4" s="600"/>
      <c r="I4" s="600"/>
      <c r="J4" s="600"/>
      <c r="K4" s="600"/>
      <c r="L4" s="600"/>
      <c r="M4" s="600"/>
      <c r="N4" s="600"/>
      <c r="O4" s="600"/>
    </row>
    <row r="5" spans="1:16" ht="45.75" customHeight="1">
      <c r="A5" s="503" t="s">
        <v>279</v>
      </c>
      <c r="B5" s="503"/>
      <c r="C5" s="503"/>
      <c r="D5" s="503"/>
      <c r="E5" s="503"/>
      <c r="F5" s="503"/>
      <c r="G5" s="503"/>
      <c r="H5" s="503"/>
      <c r="I5" s="503"/>
      <c r="J5" s="503"/>
      <c r="K5" s="503"/>
      <c r="L5" s="503"/>
      <c r="M5" s="503"/>
      <c r="N5" s="503"/>
      <c r="O5" s="503"/>
    </row>
    <row r="6" spans="1:16" s="15" customFormat="1" ht="35.65" customHeight="1">
      <c r="A6" s="602" t="s">
        <v>3</v>
      </c>
      <c r="B6" s="602"/>
      <c r="C6" s="602"/>
      <c r="D6" s="602"/>
      <c r="E6" s="602"/>
      <c r="F6" s="602"/>
      <c r="G6" s="602"/>
      <c r="H6" s="602"/>
      <c r="I6" s="602"/>
      <c r="J6" s="602"/>
      <c r="K6" s="602"/>
      <c r="L6" s="602"/>
      <c r="M6" s="602"/>
      <c r="N6" s="602"/>
      <c r="O6" s="602"/>
    </row>
    <row r="7" spans="1:16" s="18" customFormat="1" ht="58.5" customHeight="1">
      <c r="A7" s="603" t="s">
        <v>22</v>
      </c>
      <c r="B7" s="481" t="s">
        <v>23</v>
      </c>
      <c r="C7" s="481" t="s">
        <v>24</v>
      </c>
      <c r="D7" s="481" t="s">
        <v>26</v>
      </c>
      <c r="E7" s="514" t="s">
        <v>27</v>
      </c>
      <c r="F7" s="516"/>
      <c r="G7" s="515"/>
      <c r="H7" s="486" t="s">
        <v>280</v>
      </c>
      <c r="I7" s="486"/>
      <c r="J7" s="487"/>
      <c r="K7" s="468" t="s">
        <v>281</v>
      </c>
      <c r="L7" s="485" t="s">
        <v>282</v>
      </c>
      <c r="M7" s="486"/>
      <c r="N7" s="487"/>
      <c r="O7" s="481" t="s">
        <v>7</v>
      </c>
    </row>
    <row r="8" spans="1:16" s="18" customFormat="1" ht="36" customHeight="1">
      <c r="A8" s="603"/>
      <c r="B8" s="481"/>
      <c r="C8" s="481"/>
      <c r="D8" s="481"/>
      <c r="E8" s="499" t="s">
        <v>221</v>
      </c>
      <c r="F8" s="499" t="s">
        <v>32</v>
      </c>
      <c r="G8" s="499"/>
      <c r="H8" s="481" t="s">
        <v>9</v>
      </c>
      <c r="I8" s="481" t="s">
        <v>14</v>
      </c>
      <c r="J8" s="481"/>
      <c r="K8" s="470"/>
      <c r="L8" s="481" t="s">
        <v>9</v>
      </c>
      <c r="M8" s="485" t="s">
        <v>14</v>
      </c>
      <c r="N8" s="486"/>
      <c r="O8" s="481"/>
    </row>
    <row r="9" spans="1:16" s="18" customFormat="1" ht="36" customHeight="1">
      <c r="A9" s="603"/>
      <c r="B9" s="481"/>
      <c r="C9" s="481"/>
      <c r="D9" s="481"/>
      <c r="E9" s="499"/>
      <c r="F9" s="499" t="s">
        <v>222</v>
      </c>
      <c r="G9" s="506" t="s">
        <v>283</v>
      </c>
      <c r="H9" s="481"/>
      <c r="I9" s="481" t="s">
        <v>205</v>
      </c>
      <c r="J9" s="481" t="s">
        <v>206</v>
      </c>
      <c r="K9" s="470"/>
      <c r="L9" s="481"/>
      <c r="M9" s="481" t="s">
        <v>205</v>
      </c>
      <c r="N9" s="485" t="s">
        <v>206</v>
      </c>
      <c r="O9" s="481"/>
    </row>
    <row r="10" spans="1:16" s="18" customFormat="1" ht="44.25" customHeight="1">
      <c r="A10" s="603"/>
      <c r="B10" s="481"/>
      <c r="C10" s="481"/>
      <c r="D10" s="481"/>
      <c r="E10" s="499"/>
      <c r="F10" s="604"/>
      <c r="G10" s="507"/>
      <c r="H10" s="481"/>
      <c r="I10" s="481"/>
      <c r="J10" s="481"/>
      <c r="K10" s="469"/>
      <c r="L10" s="481"/>
      <c r="M10" s="481"/>
      <c r="N10" s="485"/>
      <c r="O10" s="481"/>
    </row>
    <row r="11" spans="1:16" s="22" customFormat="1" ht="26.25" customHeight="1">
      <c r="A11" s="197">
        <v>1</v>
      </c>
      <c r="B11" s="21">
        <v>2</v>
      </c>
      <c r="C11" s="197">
        <v>3</v>
      </c>
      <c r="D11" s="21">
        <v>4</v>
      </c>
      <c r="E11" s="197">
        <v>5</v>
      </c>
      <c r="F11" s="21">
        <v>6</v>
      </c>
      <c r="G11" s="197">
        <v>7</v>
      </c>
      <c r="H11" s="21">
        <v>8</v>
      </c>
      <c r="I11" s="197">
        <v>9</v>
      </c>
      <c r="J11" s="21">
        <v>10</v>
      </c>
      <c r="K11" s="197">
        <v>11</v>
      </c>
      <c r="L11" s="21">
        <v>12</v>
      </c>
      <c r="M11" s="197">
        <v>13</v>
      </c>
      <c r="N11" s="21">
        <v>14</v>
      </c>
      <c r="O11" s="197">
        <v>15</v>
      </c>
    </row>
    <row r="12" spans="1:16" s="22" customFormat="1" ht="34.5" customHeight="1">
      <c r="A12" s="197"/>
      <c r="B12" s="23" t="s">
        <v>13</v>
      </c>
      <c r="C12" s="197"/>
      <c r="D12" s="21"/>
      <c r="E12" s="197"/>
      <c r="F12" s="21"/>
      <c r="G12" s="197"/>
      <c r="H12" s="197"/>
      <c r="I12" s="197"/>
      <c r="J12" s="197"/>
      <c r="K12" s="197"/>
      <c r="L12" s="197"/>
      <c r="M12" s="197"/>
      <c r="N12" s="197"/>
      <c r="O12" s="197"/>
    </row>
    <row r="13" spans="1:16" s="22" customFormat="1" ht="36" customHeight="1">
      <c r="A13" s="24" t="s">
        <v>39</v>
      </c>
      <c r="B13" s="25" t="s">
        <v>225</v>
      </c>
      <c r="C13" s="21"/>
      <c r="D13" s="21"/>
      <c r="E13" s="21"/>
      <c r="F13" s="21"/>
      <c r="G13" s="21"/>
      <c r="H13" s="21"/>
      <c r="I13" s="21"/>
      <c r="J13" s="21"/>
      <c r="K13" s="196"/>
      <c r="L13" s="196"/>
      <c r="M13" s="196"/>
      <c r="N13" s="196"/>
      <c r="O13" s="196"/>
    </row>
    <row r="14" spans="1:16" s="22" customFormat="1" ht="29.25" customHeight="1">
      <c r="A14" s="24" t="s">
        <v>44</v>
      </c>
      <c r="B14" s="25" t="s">
        <v>178</v>
      </c>
      <c r="C14" s="21"/>
      <c r="D14" s="21"/>
      <c r="E14" s="21"/>
      <c r="F14" s="21"/>
      <c r="G14" s="21"/>
      <c r="H14" s="21"/>
      <c r="I14" s="21"/>
      <c r="J14" s="21"/>
      <c r="K14" s="196"/>
      <c r="L14" s="196"/>
      <c r="M14" s="196"/>
      <c r="N14" s="196"/>
      <c r="O14" s="196"/>
    </row>
    <row r="15" spans="1:16" s="22" customFormat="1" ht="29.25" customHeight="1">
      <c r="A15" s="32" t="s">
        <v>40</v>
      </c>
      <c r="B15" s="33" t="s">
        <v>45</v>
      </c>
      <c r="C15" s="21"/>
      <c r="D15" s="21"/>
      <c r="E15" s="21"/>
      <c r="F15" s="21"/>
      <c r="G15" s="21"/>
      <c r="H15" s="21"/>
      <c r="I15" s="21"/>
      <c r="J15" s="21"/>
      <c r="K15" s="196"/>
      <c r="L15" s="196"/>
      <c r="M15" s="196"/>
      <c r="N15" s="196"/>
      <c r="O15" s="196"/>
    </row>
    <row r="16" spans="1:16" s="22" customFormat="1" ht="29.25" customHeight="1">
      <c r="A16" s="32" t="s">
        <v>47</v>
      </c>
      <c r="B16" s="34" t="s">
        <v>48</v>
      </c>
      <c r="C16" s="21"/>
      <c r="D16" s="21"/>
      <c r="E16" s="21"/>
      <c r="F16" s="21"/>
      <c r="G16" s="21"/>
      <c r="H16" s="21"/>
      <c r="I16" s="21"/>
      <c r="J16" s="21"/>
      <c r="K16" s="196"/>
      <c r="L16" s="196"/>
      <c r="M16" s="196"/>
      <c r="N16" s="196"/>
      <c r="O16" s="196"/>
    </row>
    <row r="17" spans="1:15" s="22" customFormat="1" ht="29.25" customHeight="1">
      <c r="A17" s="24" t="s">
        <v>46</v>
      </c>
      <c r="B17" s="25" t="s">
        <v>179</v>
      </c>
      <c r="C17" s="21"/>
      <c r="D17" s="21"/>
      <c r="E17" s="21"/>
      <c r="F17" s="21"/>
      <c r="G17" s="21"/>
      <c r="H17" s="21"/>
      <c r="I17" s="21"/>
      <c r="J17" s="21"/>
      <c r="K17" s="196"/>
      <c r="L17" s="196"/>
      <c r="M17" s="196"/>
      <c r="N17" s="196"/>
      <c r="O17" s="196"/>
    </row>
    <row r="18" spans="1:15" s="22" customFormat="1" ht="61.5" customHeight="1">
      <c r="A18" s="24" t="s">
        <v>207</v>
      </c>
      <c r="B18" s="29" t="s">
        <v>208</v>
      </c>
      <c r="C18" s="21"/>
      <c r="D18" s="21"/>
      <c r="E18" s="21"/>
      <c r="F18" s="21"/>
      <c r="G18" s="21"/>
      <c r="H18" s="21"/>
      <c r="I18" s="21"/>
      <c r="J18" s="21"/>
      <c r="K18" s="196"/>
      <c r="L18" s="196"/>
      <c r="M18" s="196"/>
      <c r="N18" s="196"/>
      <c r="O18" s="196"/>
    </row>
    <row r="19" spans="1:15" s="22" customFormat="1" ht="32.25" customHeight="1">
      <c r="A19" s="32" t="s">
        <v>40</v>
      </c>
      <c r="B19" s="33" t="s">
        <v>45</v>
      </c>
      <c r="C19" s="21"/>
      <c r="D19" s="21"/>
      <c r="E19" s="21"/>
      <c r="F19" s="21"/>
      <c r="G19" s="21"/>
      <c r="H19" s="21"/>
      <c r="I19" s="21"/>
      <c r="J19" s="21"/>
      <c r="K19" s="196"/>
      <c r="L19" s="196"/>
      <c r="M19" s="196"/>
      <c r="N19" s="196"/>
      <c r="O19" s="196"/>
    </row>
    <row r="20" spans="1:15" s="22" customFormat="1" ht="32.25" customHeight="1">
      <c r="A20" s="32" t="s">
        <v>47</v>
      </c>
      <c r="B20" s="34" t="s">
        <v>48</v>
      </c>
      <c r="C20" s="21"/>
      <c r="D20" s="21"/>
      <c r="E20" s="21"/>
      <c r="F20" s="21"/>
      <c r="G20" s="21"/>
      <c r="H20" s="21"/>
      <c r="I20" s="21"/>
      <c r="J20" s="21"/>
      <c r="K20" s="196"/>
      <c r="L20" s="196"/>
      <c r="M20" s="196"/>
      <c r="N20" s="196"/>
      <c r="O20" s="196"/>
    </row>
    <row r="21" spans="1:15" ht="37.5">
      <c r="A21" s="24" t="s">
        <v>209</v>
      </c>
      <c r="B21" s="29" t="s">
        <v>210</v>
      </c>
      <c r="C21" s="36"/>
      <c r="D21" s="36"/>
      <c r="E21" s="36"/>
      <c r="F21" s="37"/>
      <c r="G21" s="37"/>
      <c r="H21" s="37"/>
      <c r="I21" s="37"/>
      <c r="J21" s="37"/>
      <c r="K21" s="51"/>
      <c r="L21" s="51"/>
      <c r="M21" s="51"/>
      <c r="N21" s="51"/>
      <c r="O21" s="51"/>
    </row>
    <row r="22" spans="1:15" s="28" customFormat="1" ht="36.75" customHeight="1">
      <c r="A22" s="32" t="s">
        <v>40</v>
      </c>
      <c r="B22" s="33" t="s">
        <v>45</v>
      </c>
      <c r="C22" s="26"/>
      <c r="D22" s="26"/>
      <c r="E22" s="26"/>
      <c r="F22" s="27"/>
      <c r="G22" s="27"/>
      <c r="H22" s="27"/>
      <c r="I22" s="27"/>
      <c r="J22" s="27"/>
      <c r="K22" s="198"/>
      <c r="L22" s="198"/>
      <c r="M22" s="198"/>
      <c r="N22" s="198"/>
      <c r="O22" s="198"/>
    </row>
    <row r="23" spans="1:15" ht="36.75" customHeight="1">
      <c r="A23" s="32" t="s">
        <v>47</v>
      </c>
      <c r="B23" s="34" t="s">
        <v>48</v>
      </c>
      <c r="C23" s="36"/>
      <c r="D23" s="36"/>
      <c r="E23" s="36"/>
      <c r="F23" s="37"/>
      <c r="G23" s="37"/>
      <c r="H23" s="37"/>
      <c r="I23" s="37"/>
      <c r="J23" s="37"/>
      <c r="K23" s="51"/>
      <c r="L23" s="51"/>
      <c r="M23" s="51"/>
      <c r="N23" s="51"/>
      <c r="O23" s="51"/>
    </row>
    <row r="24" spans="1:15" ht="37.5">
      <c r="A24" s="24" t="s">
        <v>211</v>
      </c>
      <c r="B24" s="29" t="s">
        <v>226</v>
      </c>
      <c r="C24" s="36"/>
      <c r="D24" s="36"/>
      <c r="E24" s="36"/>
      <c r="F24" s="37"/>
      <c r="G24" s="37"/>
      <c r="H24" s="37"/>
      <c r="I24" s="37"/>
      <c r="J24" s="37"/>
      <c r="K24" s="51"/>
      <c r="L24" s="51"/>
      <c r="M24" s="51"/>
      <c r="N24" s="51"/>
      <c r="O24" s="51"/>
    </row>
    <row r="25" spans="1:15" s="28" customFormat="1" ht="32.25" customHeight="1">
      <c r="A25" s="32" t="s">
        <v>40</v>
      </c>
      <c r="B25" s="33" t="s">
        <v>45</v>
      </c>
      <c r="C25" s="26"/>
      <c r="D25" s="26"/>
      <c r="E25" s="26"/>
      <c r="F25" s="27"/>
      <c r="G25" s="27"/>
      <c r="H25" s="27"/>
      <c r="I25" s="27"/>
      <c r="J25" s="27"/>
      <c r="K25" s="198"/>
      <c r="L25" s="198"/>
      <c r="M25" s="198"/>
      <c r="N25" s="198"/>
      <c r="O25" s="198"/>
    </row>
    <row r="26" spans="1:15" ht="32.25" customHeight="1">
      <c r="A26" s="32"/>
      <c r="B26" s="34" t="s">
        <v>227</v>
      </c>
      <c r="C26" s="36"/>
      <c r="D26" s="36"/>
      <c r="E26" s="36"/>
      <c r="F26" s="37"/>
      <c r="G26" s="37"/>
      <c r="H26" s="37"/>
      <c r="I26" s="37"/>
      <c r="J26" s="37"/>
      <c r="K26" s="51"/>
      <c r="L26" s="51"/>
      <c r="M26" s="51"/>
      <c r="N26" s="51"/>
      <c r="O26" s="51"/>
    </row>
    <row r="27" spans="1:15" ht="47.25" customHeight="1">
      <c r="A27" s="24" t="s">
        <v>212</v>
      </c>
      <c r="B27" s="29" t="s">
        <v>213</v>
      </c>
      <c r="C27" s="36"/>
      <c r="D27" s="36"/>
      <c r="E27" s="36"/>
      <c r="F27" s="37"/>
      <c r="G27" s="37"/>
      <c r="H27" s="37"/>
      <c r="I27" s="37"/>
      <c r="J27" s="37"/>
      <c r="K27" s="51"/>
      <c r="L27" s="51"/>
      <c r="M27" s="51"/>
      <c r="N27" s="51"/>
      <c r="O27" s="51"/>
    </row>
    <row r="28" spans="1:15" ht="39" customHeight="1">
      <c r="A28" s="32" t="s">
        <v>40</v>
      </c>
      <c r="B28" s="33" t="s">
        <v>45</v>
      </c>
      <c r="C28" s="36"/>
      <c r="D28" s="36"/>
      <c r="E28" s="36"/>
      <c r="F28" s="37"/>
      <c r="G28" s="37"/>
      <c r="H28" s="37"/>
      <c r="I28" s="37"/>
      <c r="J28" s="37"/>
      <c r="K28" s="51"/>
      <c r="L28" s="51"/>
      <c r="M28" s="51"/>
      <c r="N28" s="51"/>
      <c r="O28" s="51"/>
    </row>
    <row r="29" spans="1:15" ht="33.75" customHeight="1">
      <c r="A29" s="32"/>
      <c r="B29" s="33" t="s">
        <v>228</v>
      </c>
      <c r="C29" s="36"/>
      <c r="D29" s="36"/>
      <c r="E29" s="36"/>
      <c r="F29" s="37"/>
      <c r="G29" s="37"/>
      <c r="H29" s="37"/>
      <c r="I29" s="37"/>
      <c r="J29" s="37"/>
      <c r="K29" s="51"/>
      <c r="L29" s="51"/>
      <c r="M29" s="51"/>
      <c r="N29" s="51"/>
      <c r="O29" s="51"/>
    </row>
    <row r="30" spans="1:15" ht="56.25">
      <c r="A30" s="24" t="s">
        <v>214</v>
      </c>
      <c r="B30" s="29" t="s">
        <v>215</v>
      </c>
      <c r="C30" s="36"/>
      <c r="D30" s="36"/>
      <c r="E30" s="36"/>
      <c r="F30" s="37"/>
      <c r="G30" s="37"/>
      <c r="H30" s="37"/>
      <c r="I30" s="37"/>
      <c r="J30" s="37"/>
      <c r="K30" s="51"/>
      <c r="L30" s="51"/>
      <c r="M30" s="51"/>
      <c r="N30" s="51"/>
      <c r="O30" s="51"/>
    </row>
    <row r="31" spans="1:15" s="28" customFormat="1" ht="53.25" customHeight="1">
      <c r="A31" s="32" t="s">
        <v>40</v>
      </c>
      <c r="B31" s="33" t="s">
        <v>45</v>
      </c>
      <c r="C31" s="26"/>
      <c r="D31" s="26"/>
      <c r="E31" s="26"/>
      <c r="F31" s="27"/>
      <c r="G31" s="27"/>
      <c r="H31" s="27"/>
      <c r="I31" s="27"/>
      <c r="J31" s="27"/>
      <c r="K31" s="198"/>
      <c r="L31" s="198"/>
      <c r="M31" s="198"/>
      <c r="N31" s="198"/>
      <c r="O31" s="198"/>
    </row>
    <row r="32" spans="1:15" ht="37.5" customHeight="1">
      <c r="A32" s="32"/>
      <c r="B32" s="33" t="s">
        <v>228</v>
      </c>
      <c r="C32" s="36"/>
      <c r="D32" s="36"/>
      <c r="E32" s="36"/>
      <c r="F32" s="37"/>
      <c r="G32" s="37"/>
      <c r="H32" s="37"/>
      <c r="I32" s="37"/>
      <c r="J32" s="37"/>
      <c r="K32" s="51"/>
      <c r="L32" s="51"/>
      <c r="M32" s="51"/>
      <c r="N32" s="51"/>
      <c r="O32" s="51"/>
    </row>
    <row r="33" spans="1:15" ht="39" customHeight="1">
      <c r="A33" s="24" t="s">
        <v>57</v>
      </c>
      <c r="B33" s="25" t="s">
        <v>229</v>
      </c>
      <c r="C33" s="36"/>
      <c r="D33" s="36"/>
      <c r="E33" s="36"/>
      <c r="F33" s="37"/>
      <c r="G33" s="37"/>
      <c r="H33" s="37"/>
      <c r="I33" s="37"/>
      <c r="J33" s="37"/>
      <c r="K33" s="51"/>
      <c r="L33" s="51"/>
      <c r="M33" s="51"/>
      <c r="N33" s="51"/>
      <c r="O33" s="51"/>
    </row>
    <row r="34" spans="1:15" s="28" customFormat="1" ht="38.25" customHeight="1">
      <c r="A34" s="32"/>
      <c r="B34" s="29" t="s">
        <v>230</v>
      </c>
      <c r="C34" s="26"/>
      <c r="D34" s="26"/>
      <c r="E34" s="26"/>
      <c r="F34" s="27"/>
      <c r="G34" s="27"/>
      <c r="H34" s="27"/>
      <c r="I34" s="27"/>
      <c r="J34" s="27"/>
      <c r="K34" s="198"/>
      <c r="L34" s="198"/>
      <c r="M34" s="198"/>
      <c r="N34" s="198"/>
      <c r="O34" s="198"/>
    </row>
    <row r="35" spans="1:15" ht="30" customHeight="1">
      <c r="A35" s="134"/>
      <c r="B35" s="176"/>
      <c r="C35" s="40"/>
      <c r="D35" s="40"/>
      <c r="E35" s="40"/>
      <c r="F35" s="41"/>
      <c r="G35" s="41"/>
      <c r="H35" s="41"/>
      <c r="I35" s="41"/>
      <c r="J35" s="41"/>
    </row>
    <row r="36" spans="1:15" ht="30" customHeight="1">
      <c r="A36" s="134"/>
      <c r="B36" s="176" t="s">
        <v>19</v>
      </c>
      <c r="C36" s="40"/>
      <c r="D36" s="40"/>
      <c r="E36" s="40"/>
      <c r="F36" s="41"/>
      <c r="G36" s="41"/>
      <c r="H36" s="41"/>
      <c r="I36" s="41"/>
      <c r="J36" s="41"/>
    </row>
    <row r="37" spans="1:15" ht="30" customHeight="1">
      <c r="A37" s="134"/>
      <c r="B37" s="177" t="s">
        <v>284</v>
      </c>
      <c r="C37" s="40"/>
      <c r="D37" s="40"/>
      <c r="E37" s="40"/>
      <c r="F37" s="41"/>
      <c r="G37" s="41"/>
      <c r="H37" s="41"/>
      <c r="I37" s="41"/>
      <c r="J37" s="41"/>
    </row>
    <row r="38" spans="1:15" ht="30" customHeight="1">
      <c r="A38" s="134"/>
      <c r="B38" s="177" t="s">
        <v>285</v>
      </c>
      <c r="C38" s="40"/>
      <c r="D38" s="40"/>
      <c r="E38" s="40"/>
      <c r="F38" s="41"/>
      <c r="G38" s="41"/>
      <c r="H38" s="41"/>
      <c r="I38" s="41"/>
      <c r="J38" s="41"/>
    </row>
    <row r="39" spans="1:15" ht="30" customHeight="1">
      <c r="A39" s="134"/>
      <c r="B39" s="39"/>
      <c r="C39" s="40"/>
      <c r="D39" s="40"/>
      <c r="E39" s="40"/>
      <c r="F39" s="41"/>
      <c r="G39" s="41"/>
      <c r="H39" s="41"/>
      <c r="I39" s="41"/>
      <c r="J39" s="41"/>
    </row>
    <row r="40" spans="1:15" ht="30" customHeight="1">
      <c r="A40" s="134"/>
      <c r="B40" s="39"/>
      <c r="C40" s="40"/>
      <c r="D40" s="40"/>
      <c r="E40" s="40"/>
      <c r="F40" s="41"/>
      <c r="G40" s="41"/>
      <c r="H40" s="41"/>
      <c r="I40" s="41"/>
      <c r="J40" s="41"/>
    </row>
    <row r="41" spans="1:15" ht="30" customHeight="1">
      <c r="A41" s="134"/>
      <c r="B41" s="39"/>
      <c r="C41" s="40"/>
      <c r="D41" s="40"/>
      <c r="E41" s="40"/>
      <c r="F41" s="41"/>
      <c r="G41" s="41"/>
      <c r="H41" s="41"/>
      <c r="I41" s="41"/>
      <c r="J41" s="41"/>
    </row>
    <row r="42" spans="1:15" ht="30" customHeight="1">
      <c r="A42" s="134"/>
      <c r="B42" s="39"/>
      <c r="C42" s="40"/>
      <c r="D42" s="40"/>
      <c r="E42" s="40"/>
      <c r="F42" s="41"/>
      <c r="G42" s="41"/>
      <c r="H42" s="41"/>
      <c r="I42" s="41"/>
      <c r="J42" s="41"/>
    </row>
    <row r="43" spans="1:15" ht="30" customHeight="1">
      <c r="A43" s="134"/>
      <c r="B43" s="39"/>
      <c r="C43" s="40"/>
      <c r="D43" s="40"/>
      <c r="E43" s="40"/>
      <c r="F43" s="41"/>
      <c r="G43" s="41"/>
      <c r="H43" s="41"/>
      <c r="I43" s="41"/>
      <c r="J43" s="41"/>
    </row>
    <row r="44" spans="1:15" ht="30" customHeight="1">
      <c r="A44" s="134"/>
      <c r="B44" s="39"/>
      <c r="C44" s="40"/>
      <c r="D44" s="40"/>
      <c r="E44" s="40"/>
      <c r="F44" s="41"/>
      <c r="G44" s="41"/>
      <c r="H44" s="41"/>
      <c r="I44" s="41"/>
      <c r="J44" s="41"/>
    </row>
    <row r="45" spans="1:15" ht="30" customHeight="1">
      <c r="B45" s="574"/>
      <c r="C45" s="574"/>
      <c r="D45" s="574"/>
      <c r="E45" s="574"/>
      <c r="F45" s="574"/>
      <c r="G45" s="574"/>
      <c r="H45" s="141"/>
      <c r="I45" s="141"/>
      <c r="J45" s="141"/>
    </row>
    <row r="46" spans="1:15" ht="19.899999999999999" customHeight="1"/>
    <row r="47" spans="1:15" s="28" customFormat="1" ht="25.5" customHeight="1">
      <c r="A47" s="199"/>
      <c r="B47" s="64" t="s">
        <v>231</v>
      </c>
      <c r="C47" s="199"/>
      <c r="D47" s="199"/>
      <c r="E47" s="199"/>
      <c r="F47" s="63"/>
      <c r="G47" s="63"/>
    </row>
    <row r="48" spans="1:15" s="137" customFormat="1" ht="25.5" customHeight="1">
      <c r="A48" s="134"/>
      <c r="B48" s="200" t="s">
        <v>232</v>
      </c>
      <c r="C48" s="134"/>
      <c r="D48" s="134"/>
      <c r="E48" s="134"/>
      <c r="F48" s="201"/>
      <c r="G48" s="201"/>
    </row>
    <row r="49" spans="1:7" s="137" customFormat="1" ht="25.5" customHeight="1">
      <c r="A49" s="134"/>
      <c r="B49" s="139" t="s">
        <v>233</v>
      </c>
      <c r="C49" s="134"/>
      <c r="D49" s="134"/>
      <c r="E49" s="134"/>
      <c r="F49" s="201"/>
      <c r="G49" s="201"/>
    </row>
    <row r="50" spans="1:7" s="137" customFormat="1" ht="25.5" customHeight="1">
      <c r="A50" s="134"/>
      <c r="B50" s="139" t="s">
        <v>234</v>
      </c>
      <c r="C50" s="134"/>
      <c r="D50" s="134"/>
      <c r="E50" s="134"/>
      <c r="F50" s="201"/>
      <c r="G50" s="201"/>
    </row>
    <row r="51" spans="1:7" s="137" customFormat="1" ht="25.5" customHeight="1">
      <c r="A51" s="134"/>
      <c r="B51" s="139" t="s">
        <v>235</v>
      </c>
      <c r="C51" s="134"/>
      <c r="D51" s="134"/>
      <c r="E51" s="134"/>
      <c r="F51" s="201"/>
      <c r="G51" s="201"/>
    </row>
    <row r="52" spans="1:7" s="137" customFormat="1" ht="25.5" customHeight="1">
      <c r="A52" s="134"/>
      <c r="B52" s="139" t="s">
        <v>236</v>
      </c>
      <c r="C52" s="134"/>
      <c r="D52" s="134"/>
      <c r="E52" s="134"/>
      <c r="F52" s="201"/>
      <c r="G52" s="201"/>
    </row>
    <row r="53" spans="1:7" s="137" customFormat="1" ht="25.5" customHeight="1">
      <c r="A53" s="140"/>
      <c r="B53" s="137" t="s">
        <v>237</v>
      </c>
    </row>
    <row r="54" spans="1:7" s="137" customFormat="1" ht="25.5" customHeight="1">
      <c r="A54" s="140"/>
      <c r="B54" s="137" t="s">
        <v>238</v>
      </c>
      <c r="C54" s="140"/>
      <c r="D54" s="140"/>
      <c r="E54" s="140"/>
      <c r="F54" s="202"/>
      <c r="G54" s="202"/>
    </row>
    <row r="55" spans="1:7" s="137" customFormat="1" ht="25.5" customHeight="1">
      <c r="A55" s="140"/>
      <c r="B55" s="137" t="s">
        <v>239</v>
      </c>
      <c r="C55" s="140"/>
      <c r="D55" s="140"/>
      <c r="E55" s="140"/>
      <c r="F55" s="202"/>
      <c r="G55" s="202"/>
    </row>
    <row r="56" spans="1:7" s="137" customFormat="1" ht="25.5" customHeight="1">
      <c r="A56" s="140"/>
      <c r="B56" s="137" t="s">
        <v>240</v>
      </c>
      <c r="C56" s="140"/>
      <c r="D56" s="140"/>
      <c r="E56" s="140"/>
      <c r="F56" s="202"/>
      <c r="G56" s="202"/>
    </row>
    <row r="57" spans="1:7" s="137" customFormat="1" ht="25.5" customHeight="1">
      <c r="A57" s="140"/>
      <c r="B57" s="137" t="s">
        <v>241</v>
      </c>
      <c r="C57" s="140"/>
      <c r="D57" s="140"/>
      <c r="E57" s="140"/>
      <c r="F57" s="202"/>
      <c r="G57" s="202"/>
    </row>
    <row r="58" spans="1:7" s="137" customFormat="1" ht="25.5" customHeight="1">
      <c r="A58" s="140"/>
      <c r="B58" s="137" t="s">
        <v>242</v>
      </c>
      <c r="C58" s="140"/>
      <c r="D58" s="140"/>
      <c r="E58" s="140"/>
      <c r="F58" s="202"/>
      <c r="G58" s="202"/>
    </row>
    <row r="59" spans="1:7" s="137" customFormat="1" ht="25.5" customHeight="1">
      <c r="A59" s="140"/>
      <c r="B59" s="137" t="s">
        <v>243</v>
      </c>
      <c r="C59" s="140"/>
      <c r="D59" s="140"/>
      <c r="E59" s="140"/>
      <c r="F59" s="202"/>
      <c r="G59" s="202"/>
    </row>
    <row r="60" spans="1:7" s="137" customFormat="1" ht="25.5" customHeight="1">
      <c r="B60" s="137" t="s">
        <v>244</v>
      </c>
    </row>
    <row r="61" spans="1:7" s="137" customFormat="1" ht="25.5" customHeight="1">
      <c r="B61" s="137" t="s">
        <v>245</v>
      </c>
    </row>
    <row r="62" spans="1:7" s="137" customFormat="1" ht="25.5" customHeight="1">
      <c r="B62" s="137" t="s">
        <v>246</v>
      </c>
    </row>
    <row r="63" spans="1:7" s="137" customFormat="1" ht="25.5" customHeight="1">
      <c r="B63" s="137" t="s">
        <v>247</v>
      </c>
    </row>
    <row r="64" spans="1:7" s="137" customFormat="1" ht="25.5" customHeight="1">
      <c r="B64" s="137" t="s">
        <v>248</v>
      </c>
    </row>
    <row r="65" spans="1:7" s="137" customFormat="1" ht="25.5" customHeight="1">
      <c r="B65" s="137" t="s">
        <v>249</v>
      </c>
    </row>
    <row r="66" spans="1:7" s="137" customFormat="1" ht="25.5" customHeight="1">
      <c r="B66" s="137" t="s">
        <v>250</v>
      </c>
    </row>
    <row r="67" spans="1:7" s="137" customFormat="1" ht="25.5" customHeight="1">
      <c r="B67" s="137" t="s">
        <v>251</v>
      </c>
    </row>
    <row r="68" spans="1:7" s="137" customFormat="1" ht="25.5" customHeight="1">
      <c r="B68" s="137" t="s">
        <v>252</v>
      </c>
    </row>
    <row r="69" spans="1:7" s="137" customFormat="1" ht="25.5" customHeight="1">
      <c r="B69" s="137" t="s">
        <v>253</v>
      </c>
    </row>
    <row r="70" spans="1:7" s="137" customFormat="1" ht="25.5" customHeight="1">
      <c r="B70" s="137" t="s">
        <v>254</v>
      </c>
    </row>
    <row r="71" spans="1:7" s="137" customFormat="1" ht="25.5" customHeight="1">
      <c r="A71" s="140"/>
      <c r="B71" s="137" t="s">
        <v>255</v>
      </c>
      <c r="C71" s="140"/>
      <c r="D71" s="140"/>
      <c r="E71" s="140"/>
      <c r="F71" s="202"/>
      <c r="G71" s="202"/>
    </row>
    <row r="72" spans="1:7" s="137" customFormat="1" ht="25.5" customHeight="1">
      <c r="B72" s="137" t="s">
        <v>256</v>
      </c>
    </row>
    <row r="73" spans="1:7" s="137" customFormat="1" ht="25.5" customHeight="1">
      <c r="B73" s="137" t="s">
        <v>257</v>
      </c>
    </row>
    <row r="74" spans="1:7" s="137" customFormat="1" ht="25.5" customHeight="1">
      <c r="B74" s="137" t="s">
        <v>258</v>
      </c>
    </row>
    <row r="75" spans="1:7" s="137" customFormat="1" ht="25.5" customHeight="1">
      <c r="B75" s="137" t="s">
        <v>259</v>
      </c>
    </row>
    <row r="76" spans="1:7" s="137" customFormat="1" ht="25.5" customHeight="1">
      <c r="B76" s="137" t="s">
        <v>260</v>
      </c>
    </row>
    <row r="77" spans="1:7" s="137" customFormat="1" ht="25.5" customHeight="1">
      <c r="B77" s="137" t="s">
        <v>261</v>
      </c>
    </row>
    <row r="78" spans="1:7" s="137" customFormat="1" ht="25.5" customHeight="1">
      <c r="B78" s="137" t="s">
        <v>262</v>
      </c>
    </row>
    <row r="79" spans="1:7" s="137" customFormat="1" ht="25.5" customHeight="1">
      <c r="B79" s="137" t="s">
        <v>263</v>
      </c>
    </row>
    <row r="80" spans="1:7" s="137" customFormat="1" ht="25.5" customHeight="1">
      <c r="B80" s="137" t="s">
        <v>264</v>
      </c>
    </row>
    <row r="81" spans="2:2" s="137" customFormat="1" ht="25.5" customHeight="1">
      <c r="B81" s="137" t="s">
        <v>265</v>
      </c>
    </row>
    <row r="82" spans="2:2" s="137" customFormat="1" ht="25.5" customHeight="1">
      <c r="B82" s="137" t="s">
        <v>266</v>
      </c>
    </row>
    <row r="83" spans="2:2" s="137" customFormat="1" ht="25.5" customHeight="1"/>
    <row r="84" spans="2:2" s="137" customFormat="1" ht="25.5" customHeight="1"/>
    <row r="85" spans="2:2" s="137" customFormat="1" ht="25.5" customHeight="1">
      <c r="B85" s="137" t="s">
        <v>267</v>
      </c>
    </row>
    <row r="86" spans="2:2" s="137" customFormat="1" ht="25.5" customHeight="1">
      <c r="B86" s="137" t="s">
        <v>268</v>
      </c>
    </row>
    <row r="87" spans="2:2" s="137" customFormat="1" ht="25.5" customHeight="1">
      <c r="B87" s="137" t="s">
        <v>269</v>
      </c>
    </row>
    <row r="88" spans="2:2" s="137" customFormat="1" ht="25.5" customHeight="1">
      <c r="B88" s="137" t="s">
        <v>270</v>
      </c>
    </row>
    <row r="89" spans="2:2" s="137" customFormat="1" ht="25.5" customHeight="1">
      <c r="B89" s="137" t="s">
        <v>271</v>
      </c>
    </row>
    <row r="90" spans="2:2" s="137" customFormat="1" ht="25.5" customHeight="1">
      <c r="B90" s="137" t="s">
        <v>272</v>
      </c>
    </row>
    <row r="91" spans="2:2" s="137" customFormat="1" ht="25.5" customHeight="1">
      <c r="B91" s="137" t="s">
        <v>273</v>
      </c>
    </row>
    <row r="92" spans="2:2" s="137" customFormat="1" ht="25.5" customHeight="1">
      <c r="B92" s="137" t="s">
        <v>274</v>
      </c>
    </row>
    <row r="93" spans="2:2" s="137" customFormat="1" ht="25.5" customHeight="1">
      <c r="B93" s="137" t="s">
        <v>275</v>
      </c>
    </row>
    <row r="94" spans="2:2" s="137" customFormat="1" ht="25.5" customHeight="1">
      <c r="B94" s="137" t="s">
        <v>276</v>
      </c>
    </row>
    <row r="95" spans="2:2" s="137" customFormat="1" ht="25.5" customHeight="1">
      <c r="B95" s="137" t="s">
        <v>277</v>
      </c>
    </row>
    <row r="96" spans="2:2" ht="19.899999999999999" customHeight="1"/>
    <row r="97" spans="1:10" ht="19.899999999999999" customHeight="1"/>
    <row r="98" spans="1:10" ht="19.899999999999999" customHeight="1"/>
    <row r="99" spans="1:10" ht="19.899999999999999" customHeight="1">
      <c r="A99" s="137"/>
      <c r="B99" s="13"/>
      <c r="C99" s="13"/>
      <c r="D99" s="13"/>
      <c r="E99" s="13"/>
      <c r="F99" s="13"/>
      <c r="G99" s="13"/>
      <c r="H99" s="13"/>
      <c r="I99" s="13"/>
      <c r="J99" s="13"/>
    </row>
    <row r="100" spans="1:10" ht="19.899999999999999" customHeight="1">
      <c r="A100" s="137"/>
      <c r="B100" s="13"/>
      <c r="C100" s="13"/>
      <c r="D100" s="13"/>
      <c r="E100" s="13"/>
      <c r="F100" s="13"/>
      <c r="G100" s="13"/>
      <c r="H100" s="13"/>
      <c r="I100" s="13"/>
      <c r="J100" s="13"/>
    </row>
    <row r="101" spans="1:10" ht="19.899999999999999" customHeight="1">
      <c r="A101" s="137"/>
      <c r="B101" s="13"/>
      <c r="C101" s="13"/>
      <c r="D101" s="13"/>
      <c r="E101" s="13"/>
      <c r="F101" s="13"/>
      <c r="G101" s="13"/>
      <c r="H101" s="13"/>
      <c r="I101" s="13"/>
      <c r="J101" s="13"/>
    </row>
    <row r="102" spans="1:10" ht="19.899999999999999" customHeight="1">
      <c r="A102" s="137"/>
      <c r="B102" s="13"/>
      <c r="C102" s="13"/>
      <c r="D102" s="13"/>
      <c r="E102" s="13"/>
      <c r="F102" s="13"/>
      <c r="G102" s="13"/>
      <c r="H102" s="13"/>
      <c r="I102" s="13"/>
      <c r="J102" s="13"/>
    </row>
    <row r="103" spans="1:10" ht="19.899999999999999" customHeight="1">
      <c r="A103" s="137"/>
      <c r="B103" s="13"/>
      <c r="C103" s="13"/>
      <c r="D103" s="13"/>
      <c r="E103" s="13"/>
      <c r="F103" s="13"/>
      <c r="G103" s="13"/>
      <c r="H103" s="13"/>
      <c r="I103" s="13"/>
      <c r="J103" s="13"/>
    </row>
    <row r="104" spans="1:10" ht="19.899999999999999" customHeight="1">
      <c r="A104" s="137"/>
      <c r="B104" s="13"/>
      <c r="C104" s="13"/>
      <c r="D104" s="13"/>
      <c r="E104" s="13"/>
      <c r="F104" s="13"/>
      <c r="G104" s="13"/>
      <c r="H104" s="13"/>
      <c r="I104" s="13"/>
      <c r="J104" s="13"/>
    </row>
    <row r="105" spans="1:10" ht="19.899999999999999" customHeight="1">
      <c r="A105" s="137"/>
      <c r="B105" s="13"/>
      <c r="C105" s="13"/>
      <c r="D105" s="13"/>
      <c r="E105" s="13"/>
      <c r="F105" s="13"/>
      <c r="G105" s="13"/>
      <c r="H105" s="13"/>
      <c r="I105" s="13"/>
      <c r="J105" s="13"/>
    </row>
    <row r="106" spans="1:10" ht="19.899999999999999" customHeight="1">
      <c r="A106" s="137"/>
      <c r="B106" s="13"/>
      <c r="C106" s="13"/>
      <c r="D106" s="13"/>
      <c r="E106" s="13"/>
      <c r="F106" s="13"/>
      <c r="G106" s="13"/>
      <c r="H106" s="13"/>
      <c r="I106" s="13"/>
      <c r="J106" s="13"/>
    </row>
    <row r="107" spans="1:10" ht="19.899999999999999" customHeight="1">
      <c r="A107" s="137"/>
      <c r="B107" s="13"/>
      <c r="C107" s="13"/>
      <c r="D107" s="13"/>
      <c r="E107" s="13"/>
      <c r="F107" s="13"/>
      <c r="G107" s="13"/>
      <c r="H107" s="13"/>
      <c r="I107" s="13"/>
      <c r="J107" s="13"/>
    </row>
    <row r="108" spans="1:10" ht="19.899999999999999" customHeight="1">
      <c r="A108" s="137"/>
      <c r="B108" s="13"/>
      <c r="C108" s="13"/>
      <c r="D108" s="13"/>
      <c r="E108" s="13"/>
      <c r="F108" s="13"/>
      <c r="G108" s="13"/>
      <c r="H108" s="13"/>
      <c r="I108" s="13"/>
      <c r="J108" s="13"/>
    </row>
    <row r="109" spans="1:10">
      <c r="A109" s="137"/>
      <c r="B109" s="13"/>
      <c r="C109" s="13"/>
      <c r="D109" s="13"/>
      <c r="E109" s="13"/>
      <c r="F109" s="13"/>
      <c r="G109" s="13"/>
      <c r="H109" s="13"/>
      <c r="I109" s="13"/>
      <c r="J109" s="13"/>
    </row>
    <row r="110" spans="1:10">
      <c r="A110" s="137"/>
      <c r="B110" s="13"/>
      <c r="C110" s="13"/>
      <c r="D110" s="13"/>
      <c r="E110" s="13"/>
      <c r="F110" s="13"/>
      <c r="G110" s="13"/>
      <c r="H110" s="13"/>
      <c r="I110" s="13"/>
      <c r="J110" s="13"/>
    </row>
    <row r="111" spans="1:10">
      <c r="A111" s="137"/>
      <c r="B111" s="13"/>
      <c r="C111" s="13"/>
      <c r="D111" s="13"/>
      <c r="E111" s="13"/>
      <c r="F111" s="13"/>
      <c r="G111" s="13"/>
      <c r="H111" s="13"/>
      <c r="I111" s="13"/>
      <c r="J111" s="13"/>
    </row>
    <row r="112" spans="1:10">
      <c r="A112" s="137"/>
      <c r="B112" s="13"/>
      <c r="C112" s="13"/>
      <c r="D112" s="13"/>
      <c r="E112" s="13"/>
      <c r="F112" s="13"/>
      <c r="G112" s="13"/>
      <c r="H112" s="13"/>
      <c r="I112" s="13"/>
      <c r="J112" s="13"/>
    </row>
    <row r="113" spans="1:10">
      <c r="A113" s="137"/>
      <c r="B113" s="13"/>
      <c r="C113" s="13"/>
      <c r="D113" s="13"/>
      <c r="E113" s="13"/>
      <c r="F113" s="13"/>
      <c r="G113" s="13"/>
      <c r="H113" s="13"/>
      <c r="I113" s="13"/>
      <c r="J113" s="13"/>
    </row>
    <row r="114" spans="1:10">
      <c r="A114" s="137"/>
      <c r="B114" s="13"/>
      <c r="C114" s="13"/>
      <c r="D114" s="13"/>
      <c r="E114" s="13"/>
      <c r="F114" s="13"/>
      <c r="G114" s="13"/>
      <c r="H114" s="13"/>
      <c r="I114" s="13"/>
      <c r="J114" s="13"/>
    </row>
    <row r="115" spans="1:10">
      <c r="A115" s="137"/>
      <c r="B115" s="13"/>
      <c r="C115" s="13"/>
      <c r="D115" s="13"/>
      <c r="E115" s="13"/>
      <c r="F115" s="13"/>
      <c r="G115" s="13"/>
      <c r="H115" s="13"/>
      <c r="I115" s="13"/>
      <c r="J115" s="13"/>
    </row>
    <row r="116" spans="1:10">
      <c r="A116" s="137"/>
      <c r="B116" s="13"/>
      <c r="C116" s="13"/>
      <c r="D116" s="13"/>
      <c r="E116" s="13"/>
      <c r="F116" s="13"/>
      <c r="G116" s="13"/>
      <c r="H116" s="13"/>
      <c r="I116" s="13"/>
      <c r="J116" s="13"/>
    </row>
    <row r="117" spans="1:10">
      <c r="A117" s="137"/>
      <c r="B117" s="13"/>
      <c r="C117" s="13"/>
      <c r="D117" s="13"/>
      <c r="E117" s="13"/>
      <c r="F117" s="13"/>
      <c r="G117" s="13"/>
      <c r="H117" s="13"/>
      <c r="I117" s="13"/>
      <c r="J117" s="13"/>
    </row>
    <row r="118" spans="1:10">
      <c r="A118" s="137"/>
      <c r="B118" s="13"/>
      <c r="C118" s="13"/>
      <c r="D118" s="13"/>
      <c r="E118" s="13"/>
      <c r="F118" s="13"/>
      <c r="G118" s="13"/>
      <c r="H118" s="13"/>
      <c r="I118" s="13"/>
      <c r="J118" s="13"/>
    </row>
    <row r="119" spans="1:10">
      <c r="A119" s="137"/>
      <c r="B119" s="13"/>
      <c r="C119" s="13"/>
      <c r="D119" s="13"/>
      <c r="E119" s="13"/>
      <c r="F119" s="13"/>
      <c r="G119" s="13"/>
      <c r="H119" s="13"/>
      <c r="I119" s="13"/>
      <c r="J119" s="13"/>
    </row>
    <row r="120" spans="1:10">
      <c r="A120" s="137"/>
      <c r="B120" s="13"/>
      <c r="C120" s="13"/>
      <c r="D120" s="13"/>
      <c r="E120" s="13"/>
      <c r="F120" s="13"/>
      <c r="G120" s="13"/>
      <c r="H120" s="13"/>
      <c r="I120" s="13"/>
      <c r="J120" s="13"/>
    </row>
    <row r="121" spans="1:10">
      <c r="A121" s="137"/>
      <c r="B121" s="13"/>
      <c r="C121" s="13"/>
      <c r="D121" s="13"/>
      <c r="E121" s="13"/>
      <c r="F121" s="13"/>
      <c r="G121" s="13"/>
      <c r="H121" s="13"/>
      <c r="I121" s="13"/>
      <c r="J121" s="13"/>
    </row>
    <row r="122" spans="1:10">
      <c r="A122" s="137"/>
      <c r="B122" s="13"/>
      <c r="C122" s="13"/>
      <c r="D122" s="13"/>
      <c r="E122" s="13"/>
      <c r="F122" s="13"/>
      <c r="G122" s="13"/>
      <c r="H122" s="13"/>
      <c r="I122" s="13"/>
      <c r="J122" s="13"/>
    </row>
    <row r="123" spans="1:10">
      <c r="A123" s="137"/>
      <c r="B123" s="13"/>
      <c r="C123" s="13"/>
      <c r="D123" s="13"/>
      <c r="E123" s="13"/>
      <c r="F123" s="13"/>
      <c r="G123" s="13"/>
      <c r="H123" s="13"/>
      <c r="I123" s="13"/>
      <c r="J123" s="13"/>
    </row>
    <row r="124" spans="1:10">
      <c r="A124" s="137"/>
      <c r="B124" s="13"/>
      <c r="C124" s="13"/>
      <c r="D124" s="13"/>
      <c r="E124" s="13"/>
      <c r="F124" s="13"/>
      <c r="G124" s="13"/>
      <c r="H124" s="13"/>
      <c r="I124" s="13"/>
      <c r="J124" s="13"/>
    </row>
    <row r="125" spans="1:10">
      <c r="A125" s="137"/>
      <c r="B125" s="13"/>
      <c r="C125" s="13"/>
      <c r="D125" s="13"/>
      <c r="E125" s="13"/>
      <c r="F125" s="13"/>
      <c r="G125" s="13"/>
      <c r="H125" s="13"/>
      <c r="I125" s="13"/>
      <c r="J125" s="13"/>
    </row>
    <row r="126" spans="1:10">
      <c r="A126" s="137"/>
      <c r="B126" s="13"/>
      <c r="C126" s="13"/>
      <c r="D126" s="13"/>
      <c r="E126" s="13"/>
      <c r="F126" s="13"/>
      <c r="G126" s="13"/>
      <c r="H126" s="13"/>
      <c r="I126" s="13"/>
      <c r="J126" s="13"/>
    </row>
    <row r="127" spans="1:10">
      <c r="A127" s="137"/>
      <c r="B127" s="13"/>
      <c r="C127" s="13"/>
      <c r="D127" s="13"/>
      <c r="E127" s="13"/>
      <c r="F127" s="13"/>
      <c r="G127" s="13"/>
      <c r="H127" s="13"/>
      <c r="I127" s="13"/>
      <c r="J127" s="13"/>
    </row>
    <row r="128" spans="1:10">
      <c r="A128" s="137"/>
      <c r="B128" s="13"/>
      <c r="C128" s="13"/>
      <c r="D128" s="13"/>
      <c r="E128" s="13"/>
      <c r="F128" s="13"/>
      <c r="G128" s="13"/>
      <c r="H128" s="13"/>
      <c r="I128" s="13"/>
      <c r="J128" s="13"/>
    </row>
    <row r="129" spans="1:10">
      <c r="A129" s="137"/>
      <c r="B129" s="13"/>
      <c r="C129" s="13"/>
      <c r="D129" s="13"/>
      <c r="E129" s="13"/>
      <c r="F129" s="13"/>
      <c r="G129" s="13"/>
      <c r="H129" s="13"/>
      <c r="I129" s="13"/>
      <c r="J129" s="13"/>
    </row>
    <row r="130" spans="1:10">
      <c r="A130" s="137"/>
      <c r="B130" s="13"/>
      <c r="C130" s="13"/>
      <c r="D130" s="13"/>
      <c r="E130" s="13"/>
      <c r="F130" s="13"/>
      <c r="G130" s="13"/>
      <c r="H130" s="13"/>
      <c r="I130" s="13"/>
      <c r="J130" s="13"/>
    </row>
    <row r="131" spans="1:10">
      <c r="A131" s="137"/>
      <c r="B131" s="13"/>
      <c r="C131" s="13"/>
      <c r="D131" s="13"/>
      <c r="E131" s="13"/>
      <c r="F131" s="13"/>
      <c r="G131" s="13"/>
      <c r="H131" s="13"/>
      <c r="I131" s="13"/>
      <c r="J131" s="13"/>
    </row>
    <row r="132" spans="1:10">
      <c r="A132" s="137"/>
      <c r="B132" s="13"/>
      <c r="C132" s="13"/>
      <c r="D132" s="13"/>
      <c r="E132" s="13"/>
      <c r="F132" s="13"/>
      <c r="G132" s="13"/>
      <c r="H132" s="13"/>
      <c r="I132" s="13"/>
      <c r="J132" s="13"/>
    </row>
    <row r="133" spans="1:10">
      <c r="A133" s="137"/>
      <c r="B133" s="13"/>
      <c r="C133" s="13"/>
      <c r="D133" s="13"/>
      <c r="E133" s="13"/>
      <c r="F133" s="13"/>
      <c r="G133" s="13"/>
      <c r="H133" s="13"/>
      <c r="I133" s="13"/>
      <c r="J133" s="13"/>
    </row>
    <row r="134" spans="1:10">
      <c r="A134" s="137"/>
      <c r="B134" s="13"/>
      <c r="C134" s="13"/>
      <c r="D134" s="13"/>
      <c r="E134" s="13"/>
      <c r="F134" s="13"/>
      <c r="G134" s="13"/>
      <c r="H134" s="13"/>
      <c r="I134" s="13"/>
      <c r="J134" s="13"/>
    </row>
    <row r="135" spans="1:10">
      <c r="A135" s="137"/>
      <c r="B135" s="13"/>
      <c r="C135" s="13"/>
      <c r="D135" s="13"/>
      <c r="E135" s="13"/>
      <c r="F135" s="13"/>
      <c r="G135" s="13"/>
      <c r="H135" s="13"/>
      <c r="I135" s="13"/>
      <c r="J135" s="13"/>
    </row>
    <row r="136" spans="1:10">
      <c r="A136" s="137"/>
      <c r="B136" s="13"/>
      <c r="C136" s="13"/>
      <c r="D136" s="13"/>
      <c r="E136" s="13"/>
      <c r="F136" s="13"/>
      <c r="G136" s="13"/>
      <c r="H136" s="13"/>
      <c r="I136" s="13"/>
      <c r="J136" s="13"/>
    </row>
    <row r="137" spans="1:10">
      <c r="A137" s="137"/>
      <c r="B137" s="13"/>
      <c r="C137" s="13"/>
      <c r="D137" s="13"/>
      <c r="E137" s="13"/>
      <c r="F137" s="13"/>
      <c r="G137" s="13"/>
      <c r="H137" s="13"/>
      <c r="I137" s="13"/>
      <c r="J137" s="13"/>
    </row>
    <row r="138" spans="1:10">
      <c r="A138" s="137"/>
      <c r="B138" s="13"/>
      <c r="C138" s="13"/>
      <c r="D138" s="13"/>
      <c r="E138" s="13"/>
      <c r="F138" s="13"/>
      <c r="G138" s="13"/>
      <c r="H138" s="13"/>
      <c r="I138" s="13"/>
      <c r="J138" s="13"/>
    </row>
    <row r="139" spans="1:10">
      <c r="A139" s="137"/>
      <c r="B139" s="13"/>
      <c r="C139" s="13"/>
      <c r="D139" s="13"/>
      <c r="E139" s="13"/>
      <c r="F139" s="13"/>
      <c r="G139" s="13"/>
      <c r="H139" s="13"/>
      <c r="I139" s="13"/>
      <c r="J139" s="13"/>
    </row>
    <row r="140" spans="1:10">
      <c r="A140" s="137"/>
      <c r="B140" s="13"/>
      <c r="C140" s="13"/>
      <c r="D140" s="13"/>
      <c r="E140" s="13"/>
      <c r="F140" s="13"/>
      <c r="G140" s="13"/>
      <c r="H140" s="13"/>
      <c r="I140" s="13"/>
      <c r="J140" s="13"/>
    </row>
    <row r="141" spans="1:10">
      <c r="A141" s="137"/>
      <c r="B141" s="13"/>
      <c r="C141" s="13"/>
      <c r="D141" s="13"/>
      <c r="E141" s="13"/>
      <c r="F141" s="13"/>
      <c r="G141" s="13"/>
      <c r="H141" s="13"/>
      <c r="I141" s="13"/>
      <c r="J141" s="13"/>
    </row>
    <row r="142" spans="1:10">
      <c r="A142" s="137"/>
      <c r="B142" s="13"/>
      <c r="C142" s="13"/>
      <c r="D142" s="13"/>
      <c r="E142" s="13"/>
      <c r="F142" s="13"/>
      <c r="G142" s="13"/>
      <c r="H142" s="13"/>
      <c r="I142" s="13"/>
      <c r="J142" s="13"/>
    </row>
    <row r="143" spans="1:10">
      <c r="A143" s="137"/>
      <c r="B143" s="13"/>
      <c r="C143" s="13"/>
      <c r="D143" s="13"/>
      <c r="E143" s="13"/>
      <c r="F143" s="13"/>
      <c r="G143" s="13"/>
      <c r="H143" s="13"/>
      <c r="I143" s="13"/>
      <c r="J143" s="13"/>
    </row>
    <row r="144" spans="1:10">
      <c r="A144" s="137"/>
      <c r="B144" s="13"/>
      <c r="C144" s="13"/>
      <c r="D144" s="13"/>
      <c r="E144" s="13"/>
      <c r="F144" s="13"/>
      <c r="G144" s="13"/>
      <c r="H144" s="13"/>
      <c r="I144" s="13"/>
      <c r="J144" s="13"/>
    </row>
    <row r="145" spans="1:10">
      <c r="A145" s="137"/>
      <c r="B145" s="13"/>
      <c r="C145" s="13"/>
      <c r="D145" s="13"/>
      <c r="E145" s="13"/>
      <c r="F145" s="13"/>
      <c r="G145" s="13"/>
      <c r="H145" s="13"/>
      <c r="I145" s="13"/>
      <c r="J145" s="13"/>
    </row>
    <row r="146" spans="1:10">
      <c r="A146" s="137"/>
      <c r="B146" s="13"/>
      <c r="C146" s="13"/>
      <c r="D146" s="13"/>
      <c r="E146" s="13"/>
      <c r="F146" s="13"/>
      <c r="G146" s="13"/>
      <c r="H146" s="13"/>
      <c r="I146" s="13"/>
      <c r="J146" s="13"/>
    </row>
    <row r="147" spans="1:10">
      <c r="A147" s="137"/>
      <c r="B147" s="13"/>
      <c r="C147" s="13"/>
      <c r="D147" s="13"/>
      <c r="E147" s="13"/>
      <c r="F147" s="13"/>
      <c r="G147" s="13"/>
      <c r="H147" s="13"/>
      <c r="I147" s="13"/>
      <c r="J147" s="13"/>
    </row>
    <row r="148" spans="1:10">
      <c r="A148" s="137"/>
      <c r="B148" s="13"/>
      <c r="C148" s="13"/>
      <c r="D148" s="13"/>
      <c r="E148" s="13"/>
      <c r="F148" s="13"/>
      <c r="G148" s="13"/>
      <c r="H148" s="13"/>
      <c r="I148" s="13"/>
      <c r="J148" s="13"/>
    </row>
    <row r="149" spans="1:10">
      <c r="A149" s="137"/>
      <c r="B149" s="13"/>
      <c r="C149" s="13"/>
      <c r="D149" s="13"/>
      <c r="E149" s="13"/>
      <c r="F149" s="13"/>
      <c r="G149" s="13"/>
      <c r="H149" s="13"/>
      <c r="I149" s="13"/>
      <c r="J149" s="13"/>
    </row>
    <row r="150" spans="1:10">
      <c r="A150" s="137"/>
      <c r="B150" s="13"/>
      <c r="C150" s="13"/>
      <c r="D150" s="13"/>
      <c r="E150" s="13"/>
      <c r="F150" s="13"/>
      <c r="G150" s="13"/>
      <c r="H150" s="13"/>
      <c r="I150" s="13"/>
      <c r="J150" s="13"/>
    </row>
    <row r="151" spans="1:10">
      <c r="A151" s="137"/>
      <c r="B151" s="13"/>
      <c r="C151" s="13"/>
      <c r="D151" s="13"/>
      <c r="E151" s="13"/>
      <c r="F151" s="13"/>
      <c r="G151" s="13"/>
      <c r="H151" s="13"/>
      <c r="I151" s="13"/>
      <c r="J151" s="13"/>
    </row>
    <row r="152" spans="1:10">
      <c r="A152" s="137"/>
      <c r="B152" s="13"/>
      <c r="C152" s="13"/>
      <c r="D152" s="13"/>
      <c r="E152" s="13"/>
      <c r="F152" s="13"/>
      <c r="G152" s="13"/>
      <c r="H152" s="13"/>
      <c r="I152" s="13"/>
      <c r="J152" s="13"/>
    </row>
    <row r="153" spans="1:10">
      <c r="A153" s="137"/>
      <c r="B153" s="13"/>
      <c r="C153" s="13"/>
      <c r="D153" s="13"/>
      <c r="E153" s="13"/>
      <c r="F153" s="13"/>
      <c r="G153" s="13"/>
      <c r="H153" s="13"/>
      <c r="I153" s="13"/>
      <c r="J153" s="13"/>
    </row>
    <row r="154" spans="1:10">
      <c r="A154" s="137"/>
      <c r="B154" s="13"/>
      <c r="C154" s="13"/>
      <c r="D154" s="13"/>
      <c r="E154" s="13"/>
      <c r="F154" s="13"/>
      <c r="G154" s="13"/>
      <c r="H154" s="13"/>
      <c r="I154" s="13"/>
      <c r="J154" s="13"/>
    </row>
    <row r="155" spans="1:10">
      <c r="A155" s="137"/>
      <c r="B155" s="13"/>
      <c r="C155" s="13"/>
      <c r="D155" s="13"/>
      <c r="E155" s="13"/>
      <c r="F155" s="13"/>
      <c r="G155" s="13"/>
      <c r="H155" s="13"/>
      <c r="I155" s="13"/>
      <c r="J155" s="13"/>
    </row>
    <row r="156" spans="1:10">
      <c r="A156" s="137"/>
      <c r="B156" s="13"/>
      <c r="C156" s="13"/>
      <c r="D156" s="13"/>
      <c r="E156" s="13"/>
      <c r="F156" s="13"/>
      <c r="G156" s="13"/>
      <c r="H156" s="13"/>
      <c r="I156" s="13"/>
      <c r="J156" s="13"/>
    </row>
    <row r="157" spans="1:10">
      <c r="A157" s="137"/>
      <c r="B157" s="13"/>
      <c r="C157" s="13"/>
      <c r="D157" s="13"/>
      <c r="E157" s="13"/>
      <c r="F157" s="13"/>
      <c r="G157" s="13"/>
      <c r="H157" s="13"/>
      <c r="I157" s="13"/>
      <c r="J157" s="13"/>
    </row>
    <row r="158" spans="1:10">
      <c r="A158" s="137"/>
      <c r="B158" s="13"/>
      <c r="C158" s="13"/>
      <c r="D158" s="13"/>
      <c r="E158" s="13"/>
      <c r="F158" s="13"/>
      <c r="G158" s="13"/>
      <c r="H158" s="13"/>
      <c r="I158" s="13"/>
      <c r="J158" s="13"/>
    </row>
    <row r="159" spans="1:10">
      <c r="A159" s="137"/>
      <c r="B159" s="13"/>
      <c r="C159" s="13"/>
      <c r="D159" s="13"/>
      <c r="E159" s="13"/>
      <c r="F159" s="13"/>
      <c r="G159" s="13"/>
      <c r="H159" s="13"/>
      <c r="I159" s="13"/>
      <c r="J159" s="13"/>
    </row>
    <row r="160" spans="1:10">
      <c r="A160" s="137"/>
      <c r="B160" s="13"/>
      <c r="C160" s="13"/>
      <c r="D160" s="13"/>
      <c r="E160" s="13"/>
      <c r="F160" s="13"/>
      <c r="G160" s="13"/>
      <c r="H160" s="13"/>
      <c r="I160" s="13"/>
      <c r="J160" s="13"/>
    </row>
    <row r="161" spans="1:10">
      <c r="A161" s="137"/>
      <c r="B161" s="13"/>
      <c r="C161" s="13"/>
      <c r="D161" s="13"/>
      <c r="E161" s="13"/>
      <c r="F161" s="13"/>
      <c r="G161" s="13"/>
      <c r="H161" s="13"/>
      <c r="I161" s="13"/>
      <c r="J161" s="13"/>
    </row>
    <row r="162" spans="1:10">
      <c r="A162" s="137"/>
      <c r="B162" s="13"/>
      <c r="C162" s="13"/>
      <c r="D162" s="13"/>
      <c r="E162" s="13"/>
      <c r="F162" s="13"/>
      <c r="G162" s="13"/>
      <c r="H162" s="13"/>
      <c r="I162" s="13"/>
      <c r="J162" s="13"/>
    </row>
    <row r="163" spans="1:10">
      <c r="A163" s="137"/>
      <c r="B163" s="13"/>
      <c r="C163" s="13"/>
      <c r="D163" s="13"/>
      <c r="E163" s="13"/>
      <c r="F163" s="13"/>
      <c r="G163" s="13"/>
      <c r="H163" s="13"/>
      <c r="I163" s="13"/>
      <c r="J163" s="13"/>
    </row>
    <row r="164" spans="1:10">
      <c r="A164" s="137"/>
      <c r="B164" s="13"/>
      <c r="C164" s="13"/>
      <c r="D164" s="13"/>
      <c r="E164" s="13"/>
      <c r="F164" s="13"/>
      <c r="G164" s="13"/>
      <c r="H164" s="13"/>
      <c r="I164" s="13"/>
      <c r="J164" s="13"/>
    </row>
    <row r="165" spans="1:10">
      <c r="A165" s="137"/>
      <c r="B165" s="13"/>
      <c r="C165" s="13"/>
      <c r="D165" s="13"/>
      <c r="E165" s="13"/>
      <c r="F165" s="13"/>
      <c r="G165" s="13"/>
      <c r="H165" s="13"/>
      <c r="I165" s="13"/>
      <c r="J165" s="13"/>
    </row>
    <row r="166" spans="1:10">
      <c r="A166" s="137"/>
      <c r="B166" s="13"/>
      <c r="C166" s="13"/>
      <c r="D166" s="13"/>
      <c r="E166" s="13"/>
      <c r="F166" s="13"/>
      <c r="G166" s="13"/>
      <c r="H166" s="13"/>
      <c r="I166" s="13"/>
      <c r="J166" s="13"/>
    </row>
    <row r="167" spans="1:10">
      <c r="A167" s="137"/>
      <c r="B167" s="13"/>
      <c r="C167" s="13"/>
      <c r="D167" s="13"/>
      <c r="E167" s="13"/>
      <c r="F167" s="13"/>
      <c r="G167" s="13"/>
      <c r="H167" s="13"/>
      <c r="I167" s="13"/>
      <c r="J167" s="13"/>
    </row>
    <row r="168" spans="1:10">
      <c r="A168" s="137"/>
      <c r="B168" s="13"/>
      <c r="C168" s="13"/>
      <c r="D168" s="13"/>
      <c r="E168" s="13"/>
      <c r="F168" s="13"/>
      <c r="G168" s="13"/>
      <c r="H168" s="13"/>
      <c r="I168" s="13"/>
      <c r="J168" s="13"/>
    </row>
    <row r="169" spans="1:10">
      <c r="A169" s="137"/>
      <c r="B169" s="13"/>
      <c r="C169" s="13"/>
      <c r="D169" s="13"/>
      <c r="E169" s="13"/>
      <c r="F169" s="13"/>
      <c r="G169" s="13"/>
      <c r="H169" s="13"/>
      <c r="I169" s="13"/>
      <c r="J169" s="13"/>
    </row>
    <row r="170" spans="1:10">
      <c r="A170" s="137"/>
      <c r="B170" s="13"/>
      <c r="C170" s="13"/>
      <c r="D170" s="13"/>
      <c r="E170" s="13"/>
      <c r="F170" s="13"/>
      <c r="G170" s="13"/>
      <c r="H170" s="13"/>
      <c r="I170" s="13"/>
      <c r="J170" s="13"/>
    </row>
    <row r="171" spans="1:10">
      <c r="A171" s="137"/>
      <c r="B171" s="13"/>
      <c r="C171" s="13"/>
      <c r="D171" s="13"/>
      <c r="E171" s="13"/>
      <c r="F171" s="13"/>
      <c r="G171" s="13"/>
      <c r="H171" s="13"/>
      <c r="I171" s="13"/>
      <c r="J171" s="13"/>
    </row>
    <row r="172" spans="1:10">
      <c r="A172" s="137"/>
      <c r="B172" s="13"/>
      <c r="C172" s="13"/>
      <c r="D172" s="13"/>
      <c r="E172" s="13"/>
      <c r="F172" s="13"/>
      <c r="G172" s="13"/>
      <c r="H172" s="13"/>
      <c r="I172" s="13"/>
      <c r="J172" s="13"/>
    </row>
    <row r="173" spans="1:10">
      <c r="A173" s="137"/>
      <c r="B173" s="13"/>
      <c r="C173" s="13"/>
      <c r="D173" s="13"/>
      <c r="E173" s="13"/>
      <c r="F173" s="13"/>
      <c r="G173" s="13"/>
      <c r="H173" s="13"/>
      <c r="I173" s="13"/>
      <c r="J173" s="13"/>
    </row>
    <row r="174" spans="1:10">
      <c r="A174" s="137"/>
      <c r="B174" s="13"/>
      <c r="C174" s="13"/>
      <c r="D174" s="13"/>
      <c r="E174" s="13"/>
      <c r="F174" s="13"/>
      <c r="G174" s="13"/>
      <c r="H174" s="13"/>
      <c r="I174" s="13"/>
      <c r="J174" s="13"/>
    </row>
    <row r="175" spans="1:10">
      <c r="A175" s="137"/>
      <c r="B175" s="13"/>
      <c r="C175" s="13"/>
      <c r="D175" s="13"/>
      <c r="E175" s="13"/>
      <c r="F175" s="13"/>
      <c r="G175" s="13"/>
      <c r="H175" s="13"/>
      <c r="I175" s="13"/>
      <c r="J175" s="13"/>
    </row>
    <row r="176" spans="1:10">
      <c r="A176" s="137"/>
      <c r="B176" s="13"/>
      <c r="C176" s="13"/>
      <c r="D176" s="13"/>
      <c r="E176" s="13"/>
      <c r="F176" s="13"/>
      <c r="G176" s="13"/>
      <c r="H176" s="13"/>
      <c r="I176" s="13"/>
      <c r="J176" s="13"/>
    </row>
    <row r="177" spans="1:10">
      <c r="A177" s="137"/>
      <c r="B177" s="13"/>
      <c r="C177" s="13"/>
      <c r="D177" s="13"/>
      <c r="E177" s="13"/>
      <c r="F177" s="13"/>
      <c r="G177" s="13"/>
      <c r="H177" s="13"/>
      <c r="I177" s="13"/>
      <c r="J177" s="13"/>
    </row>
    <row r="178" spans="1:10">
      <c r="A178" s="137"/>
      <c r="B178" s="13"/>
      <c r="C178" s="13"/>
      <c r="D178" s="13"/>
      <c r="E178" s="13"/>
      <c r="F178" s="13"/>
      <c r="G178" s="13"/>
      <c r="H178" s="13"/>
      <c r="I178" s="13"/>
      <c r="J178" s="13"/>
    </row>
    <row r="179" spans="1:10">
      <c r="A179" s="137"/>
      <c r="B179" s="13"/>
      <c r="C179" s="13"/>
      <c r="D179" s="13"/>
      <c r="E179" s="13"/>
      <c r="F179" s="13"/>
      <c r="G179" s="13"/>
      <c r="H179" s="13"/>
      <c r="I179" s="13"/>
      <c r="J179" s="13"/>
    </row>
    <row r="180" spans="1:10">
      <c r="A180" s="137"/>
      <c r="B180" s="13"/>
      <c r="C180" s="13"/>
      <c r="D180" s="13"/>
      <c r="E180" s="13"/>
      <c r="F180" s="13"/>
      <c r="G180" s="13"/>
      <c r="H180" s="13"/>
      <c r="I180" s="13"/>
      <c r="J180" s="13"/>
    </row>
    <row r="181" spans="1:10">
      <c r="A181" s="137"/>
      <c r="B181" s="13"/>
      <c r="C181" s="13"/>
      <c r="D181" s="13"/>
      <c r="E181" s="13"/>
      <c r="F181" s="13"/>
      <c r="G181" s="13"/>
      <c r="H181" s="13"/>
      <c r="I181" s="13"/>
      <c r="J181" s="13"/>
    </row>
    <row r="182" spans="1:10">
      <c r="A182" s="137"/>
      <c r="B182" s="13"/>
      <c r="C182" s="13"/>
      <c r="D182" s="13"/>
      <c r="E182" s="13"/>
      <c r="F182" s="13"/>
      <c r="G182" s="13"/>
      <c r="H182" s="13"/>
      <c r="I182" s="13"/>
      <c r="J182" s="13"/>
    </row>
    <row r="183" spans="1:10">
      <c r="A183" s="137"/>
      <c r="B183" s="13"/>
      <c r="C183" s="13"/>
      <c r="D183" s="13"/>
      <c r="E183" s="13"/>
      <c r="F183" s="13"/>
      <c r="G183" s="13"/>
      <c r="H183" s="13"/>
      <c r="I183" s="13"/>
      <c r="J183" s="13"/>
    </row>
    <row r="184" spans="1:10">
      <c r="A184" s="137"/>
      <c r="B184" s="13"/>
      <c r="C184" s="13"/>
      <c r="D184" s="13"/>
      <c r="E184" s="13"/>
      <c r="F184" s="13"/>
      <c r="G184" s="13"/>
      <c r="H184" s="13"/>
      <c r="I184" s="13"/>
      <c r="J184" s="13"/>
    </row>
    <row r="185" spans="1:10">
      <c r="A185" s="137"/>
      <c r="B185" s="13"/>
      <c r="C185" s="13"/>
      <c r="D185" s="13"/>
      <c r="E185" s="13"/>
      <c r="F185" s="13"/>
      <c r="G185" s="13"/>
      <c r="H185" s="13"/>
      <c r="I185" s="13"/>
      <c r="J185" s="13"/>
    </row>
    <row r="186" spans="1:10">
      <c r="A186" s="137"/>
      <c r="B186" s="13"/>
      <c r="C186" s="13"/>
      <c r="D186" s="13"/>
      <c r="E186" s="13"/>
      <c r="F186" s="13"/>
      <c r="G186" s="13"/>
      <c r="H186" s="13"/>
      <c r="I186" s="13"/>
      <c r="J186" s="13"/>
    </row>
    <row r="187" spans="1:10">
      <c r="A187" s="137"/>
      <c r="B187" s="13"/>
      <c r="C187" s="13"/>
      <c r="D187" s="13"/>
      <c r="E187" s="13"/>
      <c r="F187" s="13"/>
      <c r="G187" s="13"/>
      <c r="H187" s="13"/>
      <c r="I187" s="13"/>
      <c r="J187" s="13"/>
    </row>
    <row r="188" spans="1:10">
      <c r="A188" s="137"/>
      <c r="B188" s="13"/>
      <c r="C188" s="13"/>
      <c r="D188" s="13"/>
      <c r="E188" s="13"/>
      <c r="F188" s="13"/>
      <c r="G188" s="13"/>
      <c r="H188" s="13"/>
      <c r="I188" s="13"/>
      <c r="J188" s="13"/>
    </row>
    <row r="189" spans="1:10">
      <c r="A189" s="137"/>
      <c r="B189" s="13"/>
      <c r="C189" s="13"/>
      <c r="D189" s="13"/>
      <c r="E189" s="13"/>
      <c r="F189" s="13"/>
      <c r="G189" s="13"/>
      <c r="H189" s="13"/>
      <c r="I189" s="13"/>
      <c r="J189" s="13"/>
    </row>
    <row r="190" spans="1:10">
      <c r="A190" s="137"/>
      <c r="B190" s="13"/>
      <c r="C190" s="13"/>
      <c r="D190" s="13"/>
      <c r="E190" s="13"/>
      <c r="F190" s="13"/>
      <c r="G190" s="13"/>
      <c r="H190" s="13"/>
      <c r="I190" s="13"/>
      <c r="J190" s="13"/>
    </row>
    <row r="191" spans="1:10">
      <c r="A191" s="137"/>
      <c r="B191" s="13"/>
      <c r="C191" s="13"/>
      <c r="D191" s="13"/>
      <c r="E191" s="13"/>
      <c r="F191" s="13"/>
      <c r="G191" s="13"/>
      <c r="H191" s="13"/>
      <c r="I191" s="13"/>
      <c r="J191" s="13"/>
    </row>
    <row r="192" spans="1:10">
      <c r="A192" s="137"/>
      <c r="B192" s="13"/>
      <c r="C192" s="13"/>
      <c r="D192" s="13"/>
      <c r="E192" s="13"/>
      <c r="F192" s="13"/>
      <c r="G192" s="13"/>
      <c r="H192" s="13"/>
      <c r="I192" s="13"/>
      <c r="J192" s="13"/>
    </row>
    <row r="193" spans="1:10">
      <c r="A193" s="137"/>
      <c r="B193" s="13"/>
      <c r="C193" s="13"/>
      <c r="D193" s="13"/>
      <c r="E193" s="13"/>
      <c r="F193" s="13"/>
      <c r="G193" s="13"/>
      <c r="H193" s="13"/>
      <c r="I193" s="13"/>
      <c r="J193" s="13"/>
    </row>
    <row r="194" spans="1:10">
      <c r="A194" s="137"/>
      <c r="B194" s="13"/>
      <c r="C194" s="13"/>
      <c r="D194" s="13"/>
      <c r="E194" s="13"/>
      <c r="F194" s="13"/>
      <c r="G194" s="13"/>
      <c r="H194" s="13"/>
      <c r="I194" s="13"/>
      <c r="J194" s="13"/>
    </row>
    <row r="195" spans="1:10">
      <c r="A195" s="137"/>
      <c r="B195" s="13"/>
      <c r="C195" s="13"/>
      <c r="D195" s="13"/>
      <c r="E195" s="13"/>
      <c r="F195" s="13"/>
      <c r="G195" s="13"/>
      <c r="H195" s="13"/>
      <c r="I195" s="13"/>
      <c r="J195" s="13"/>
    </row>
    <row r="196" spans="1:10">
      <c r="A196" s="137"/>
      <c r="B196" s="13"/>
      <c r="C196" s="13"/>
      <c r="D196" s="13"/>
      <c r="E196" s="13"/>
      <c r="F196" s="13"/>
      <c r="G196" s="13"/>
      <c r="H196" s="13"/>
      <c r="I196" s="13"/>
      <c r="J196" s="13"/>
    </row>
    <row r="197" spans="1:10">
      <c r="A197" s="137"/>
      <c r="B197" s="13"/>
      <c r="C197" s="13"/>
      <c r="D197" s="13"/>
      <c r="E197" s="13"/>
      <c r="F197" s="13"/>
      <c r="G197" s="13"/>
      <c r="H197" s="13"/>
      <c r="I197" s="13"/>
      <c r="J197" s="13"/>
    </row>
    <row r="198" spans="1:10">
      <c r="A198" s="137"/>
      <c r="B198" s="13"/>
      <c r="C198" s="13"/>
      <c r="D198" s="13"/>
      <c r="E198" s="13"/>
      <c r="F198" s="13"/>
      <c r="G198" s="13"/>
      <c r="H198" s="13"/>
      <c r="I198" s="13"/>
      <c r="J198" s="13"/>
    </row>
    <row r="199" spans="1:10">
      <c r="A199" s="137"/>
      <c r="B199" s="13"/>
      <c r="C199" s="13"/>
      <c r="D199" s="13"/>
      <c r="E199" s="13"/>
      <c r="F199" s="13"/>
      <c r="G199" s="13"/>
      <c r="H199" s="13"/>
      <c r="I199" s="13"/>
      <c r="J199" s="13"/>
    </row>
    <row r="200" spans="1:10">
      <c r="A200" s="137"/>
      <c r="B200" s="13"/>
      <c r="C200" s="13"/>
      <c r="D200" s="13"/>
      <c r="E200" s="13"/>
      <c r="F200" s="13"/>
      <c r="G200" s="13"/>
      <c r="H200" s="13"/>
      <c r="I200" s="13"/>
      <c r="J200" s="13"/>
    </row>
    <row r="201" spans="1:10">
      <c r="A201" s="137"/>
      <c r="B201" s="13"/>
      <c r="C201" s="13"/>
      <c r="D201" s="13"/>
      <c r="E201" s="13"/>
      <c r="F201" s="13"/>
      <c r="G201" s="13"/>
      <c r="H201" s="13"/>
      <c r="I201" s="13"/>
      <c r="J201" s="13"/>
    </row>
    <row r="202" spans="1:10">
      <c r="A202" s="137"/>
      <c r="B202" s="13"/>
      <c r="C202" s="13"/>
      <c r="D202" s="13"/>
      <c r="E202" s="13"/>
      <c r="F202" s="13"/>
      <c r="G202" s="13"/>
      <c r="H202" s="13"/>
      <c r="I202" s="13"/>
      <c r="J202" s="13"/>
    </row>
    <row r="203" spans="1:10">
      <c r="A203" s="137"/>
      <c r="B203" s="13"/>
      <c r="C203" s="13"/>
      <c r="D203" s="13"/>
      <c r="E203" s="13"/>
      <c r="F203" s="13"/>
      <c r="G203" s="13"/>
      <c r="H203" s="13"/>
      <c r="I203" s="13"/>
      <c r="J203" s="13"/>
    </row>
    <row r="204" spans="1:10">
      <c r="A204" s="137"/>
      <c r="B204" s="13"/>
      <c r="C204" s="13"/>
      <c r="D204" s="13"/>
      <c r="E204" s="13"/>
      <c r="F204" s="13"/>
      <c r="G204" s="13"/>
      <c r="H204" s="13"/>
      <c r="I204" s="13"/>
      <c r="J204" s="13"/>
    </row>
    <row r="205" spans="1:10">
      <c r="A205" s="137"/>
      <c r="B205" s="13"/>
      <c r="C205" s="13"/>
      <c r="D205" s="13"/>
      <c r="E205" s="13"/>
      <c r="F205" s="13"/>
      <c r="G205" s="13"/>
      <c r="H205" s="13"/>
      <c r="I205" s="13"/>
      <c r="J205" s="13"/>
    </row>
    <row r="206" spans="1:10">
      <c r="A206" s="137"/>
      <c r="B206" s="13"/>
      <c r="C206" s="13"/>
      <c r="D206" s="13"/>
      <c r="E206" s="13"/>
      <c r="F206" s="13"/>
      <c r="G206" s="13"/>
      <c r="H206" s="13"/>
      <c r="I206" s="13"/>
      <c r="J206" s="13"/>
    </row>
    <row r="207" spans="1:10">
      <c r="A207" s="137"/>
      <c r="B207" s="13"/>
      <c r="C207" s="13"/>
      <c r="D207" s="13"/>
      <c r="E207" s="13"/>
      <c r="F207" s="13"/>
      <c r="G207" s="13"/>
      <c r="H207" s="13"/>
      <c r="I207" s="13"/>
      <c r="J207" s="13"/>
    </row>
    <row r="208" spans="1:10">
      <c r="A208" s="137"/>
      <c r="B208" s="13"/>
      <c r="C208" s="13"/>
      <c r="D208" s="13"/>
      <c r="E208" s="13"/>
      <c r="F208" s="13"/>
      <c r="G208" s="13"/>
      <c r="H208" s="13"/>
      <c r="I208" s="13"/>
      <c r="J208" s="13"/>
    </row>
    <row r="209" spans="1:10">
      <c r="A209" s="137"/>
      <c r="B209" s="13"/>
      <c r="C209" s="13"/>
      <c r="D209" s="13"/>
      <c r="E209" s="13"/>
      <c r="F209" s="13"/>
      <c r="G209" s="13"/>
      <c r="H209" s="13"/>
      <c r="I209" s="13"/>
      <c r="J209" s="13"/>
    </row>
    <row r="210" spans="1:10">
      <c r="A210" s="137"/>
      <c r="B210" s="13"/>
      <c r="C210" s="13"/>
      <c r="D210" s="13"/>
      <c r="E210" s="13"/>
      <c r="F210" s="13"/>
      <c r="G210" s="13"/>
      <c r="H210" s="13"/>
      <c r="I210" s="13"/>
      <c r="J210" s="13"/>
    </row>
    <row r="211" spans="1:10">
      <c r="A211" s="137"/>
      <c r="B211" s="13"/>
      <c r="C211" s="13"/>
      <c r="D211" s="13"/>
      <c r="E211" s="13"/>
      <c r="F211" s="13"/>
      <c r="G211" s="13"/>
      <c r="H211" s="13"/>
      <c r="I211" s="13"/>
      <c r="J211" s="13"/>
    </row>
    <row r="212" spans="1:10">
      <c r="A212" s="137"/>
      <c r="B212" s="13"/>
      <c r="C212" s="13"/>
      <c r="D212" s="13"/>
      <c r="E212" s="13"/>
      <c r="F212" s="13"/>
      <c r="G212" s="13"/>
      <c r="H212" s="13"/>
      <c r="I212" s="13"/>
      <c r="J212" s="13"/>
    </row>
    <row r="213" spans="1:10">
      <c r="A213" s="137"/>
      <c r="B213" s="13"/>
      <c r="C213" s="13"/>
      <c r="D213" s="13"/>
      <c r="E213" s="13"/>
      <c r="F213" s="13"/>
      <c r="G213" s="13"/>
      <c r="H213" s="13"/>
      <c r="I213" s="13"/>
      <c r="J213" s="13"/>
    </row>
    <row r="214" spans="1:10">
      <c r="A214" s="137"/>
      <c r="B214" s="13"/>
      <c r="C214" s="13"/>
      <c r="D214" s="13"/>
      <c r="E214" s="13"/>
      <c r="F214" s="13"/>
      <c r="G214" s="13"/>
      <c r="H214" s="13"/>
      <c r="I214" s="13"/>
      <c r="J214" s="13"/>
    </row>
    <row r="215" spans="1:10">
      <c r="A215" s="137"/>
      <c r="B215" s="13"/>
      <c r="C215" s="13"/>
      <c r="D215" s="13"/>
      <c r="E215" s="13"/>
      <c r="F215" s="13"/>
      <c r="G215" s="13"/>
      <c r="H215" s="13"/>
      <c r="I215" s="13"/>
      <c r="J215" s="13"/>
    </row>
    <row r="216" spans="1:10">
      <c r="A216" s="137"/>
      <c r="B216" s="13"/>
      <c r="C216" s="13"/>
      <c r="D216" s="13"/>
      <c r="E216" s="13"/>
      <c r="F216" s="13"/>
      <c r="G216" s="13"/>
      <c r="H216" s="13"/>
      <c r="I216" s="13"/>
      <c r="J216" s="13"/>
    </row>
    <row r="217" spans="1:10">
      <c r="A217" s="137"/>
      <c r="B217" s="13"/>
      <c r="C217" s="13"/>
      <c r="D217" s="13"/>
      <c r="E217" s="13"/>
      <c r="F217" s="13"/>
      <c r="G217" s="13"/>
      <c r="H217" s="13"/>
      <c r="I217" s="13"/>
      <c r="J217" s="13"/>
    </row>
    <row r="218" spans="1:10">
      <c r="A218" s="137"/>
      <c r="B218" s="13"/>
      <c r="C218" s="13"/>
      <c r="D218" s="13"/>
      <c r="E218" s="13"/>
      <c r="F218" s="13"/>
      <c r="G218" s="13"/>
      <c r="H218" s="13"/>
      <c r="I218" s="13"/>
      <c r="J218" s="13"/>
    </row>
    <row r="219" spans="1:10">
      <c r="A219" s="137"/>
      <c r="B219" s="13"/>
      <c r="C219" s="13"/>
      <c r="D219" s="13"/>
      <c r="E219" s="13"/>
      <c r="F219" s="13"/>
      <c r="G219" s="13"/>
      <c r="H219" s="13"/>
      <c r="I219" s="13"/>
      <c r="J219" s="13"/>
    </row>
    <row r="220" spans="1:10">
      <c r="A220" s="137"/>
      <c r="B220" s="13"/>
      <c r="C220" s="13"/>
      <c r="D220" s="13"/>
      <c r="E220" s="13"/>
      <c r="F220" s="13"/>
      <c r="G220" s="13"/>
      <c r="H220" s="13"/>
      <c r="I220" s="13"/>
      <c r="J220" s="13"/>
    </row>
    <row r="221" spans="1:10">
      <c r="A221" s="137"/>
      <c r="B221" s="13"/>
      <c r="C221" s="13"/>
      <c r="D221" s="13"/>
      <c r="E221" s="13"/>
      <c r="F221" s="13"/>
      <c r="G221" s="13"/>
      <c r="H221" s="13"/>
      <c r="I221" s="13"/>
      <c r="J221" s="13"/>
    </row>
    <row r="222" spans="1:10">
      <c r="A222" s="137"/>
      <c r="B222" s="13"/>
      <c r="C222" s="13"/>
      <c r="D222" s="13"/>
      <c r="E222" s="13"/>
      <c r="F222" s="13"/>
      <c r="G222" s="13"/>
      <c r="H222" s="13"/>
      <c r="I222" s="13"/>
      <c r="J222" s="13"/>
    </row>
    <row r="223" spans="1:10">
      <c r="A223" s="137"/>
      <c r="B223" s="13"/>
      <c r="C223" s="13"/>
      <c r="D223" s="13"/>
      <c r="E223" s="13"/>
      <c r="F223" s="13"/>
      <c r="G223" s="13"/>
      <c r="H223" s="13"/>
      <c r="I223" s="13"/>
      <c r="J223" s="13"/>
    </row>
    <row r="224" spans="1:10">
      <c r="A224" s="137"/>
      <c r="B224" s="13"/>
      <c r="C224" s="13"/>
      <c r="D224" s="13"/>
      <c r="E224" s="13"/>
      <c r="F224" s="13"/>
      <c r="G224" s="13"/>
      <c r="H224" s="13"/>
      <c r="I224" s="13"/>
      <c r="J224" s="13"/>
    </row>
    <row r="225" spans="1:10">
      <c r="A225" s="137"/>
      <c r="B225" s="13"/>
      <c r="C225" s="13"/>
      <c r="D225" s="13"/>
      <c r="E225" s="13"/>
      <c r="F225" s="13"/>
      <c r="G225" s="13"/>
      <c r="H225" s="13"/>
      <c r="I225" s="13"/>
      <c r="J225" s="13"/>
    </row>
    <row r="226" spans="1:10">
      <c r="A226" s="137"/>
      <c r="B226" s="13"/>
      <c r="C226" s="13"/>
      <c r="D226" s="13"/>
      <c r="E226" s="13"/>
      <c r="F226" s="13"/>
      <c r="G226" s="13"/>
      <c r="H226" s="13"/>
      <c r="I226" s="13"/>
      <c r="J226" s="13"/>
    </row>
    <row r="227" spans="1:10">
      <c r="A227" s="137"/>
      <c r="B227" s="13"/>
      <c r="C227" s="13"/>
      <c r="D227" s="13"/>
      <c r="E227" s="13"/>
      <c r="F227" s="13"/>
      <c r="G227" s="13"/>
      <c r="H227" s="13"/>
      <c r="I227" s="13"/>
      <c r="J227" s="13"/>
    </row>
    <row r="228" spans="1:10">
      <c r="A228" s="137"/>
      <c r="B228" s="13"/>
      <c r="C228" s="13"/>
      <c r="D228" s="13"/>
      <c r="E228" s="13"/>
      <c r="F228" s="13"/>
      <c r="G228" s="13"/>
      <c r="H228" s="13"/>
      <c r="I228" s="13"/>
      <c r="J228" s="13"/>
    </row>
    <row r="229" spans="1:10">
      <c r="A229" s="137"/>
      <c r="B229" s="13"/>
      <c r="C229" s="13"/>
      <c r="D229" s="13"/>
      <c r="E229" s="13"/>
      <c r="F229" s="13"/>
      <c r="G229" s="13"/>
      <c r="H229" s="13"/>
      <c r="I229" s="13"/>
      <c r="J229" s="13"/>
    </row>
    <row r="230" spans="1:10">
      <c r="A230" s="137"/>
      <c r="B230" s="13"/>
      <c r="C230" s="13"/>
      <c r="D230" s="13"/>
      <c r="E230" s="13"/>
      <c r="F230" s="13"/>
      <c r="G230" s="13"/>
      <c r="H230" s="13"/>
      <c r="I230" s="13"/>
      <c r="J230" s="13"/>
    </row>
    <row r="231" spans="1:10">
      <c r="A231" s="137"/>
      <c r="B231" s="13"/>
      <c r="C231" s="13"/>
      <c r="D231" s="13"/>
      <c r="E231" s="13"/>
      <c r="F231" s="13"/>
      <c r="G231" s="13"/>
      <c r="H231" s="13"/>
      <c r="I231" s="13"/>
      <c r="J231" s="13"/>
    </row>
    <row r="232" spans="1:10">
      <c r="A232" s="137"/>
      <c r="B232" s="13"/>
      <c r="C232" s="13"/>
      <c r="D232" s="13"/>
      <c r="E232" s="13"/>
      <c r="F232" s="13"/>
      <c r="G232" s="13"/>
      <c r="H232" s="13"/>
      <c r="I232" s="13"/>
      <c r="J232" s="13"/>
    </row>
    <row r="233" spans="1:10">
      <c r="A233" s="137"/>
      <c r="B233" s="13"/>
      <c r="C233" s="13"/>
      <c r="D233" s="13"/>
      <c r="E233" s="13"/>
      <c r="F233" s="13"/>
      <c r="G233" s="13"/>
      <c r="H233" s="13"/>
      <c r="I233" s="13"/>
      <c r="J233" s="13"/>
    </row>
    <row r="234" spans="1:10">
      <c r="A234" s="137"/>
      <c r="B234" s="13"/>
      <c r="C234" s="13"/>
      <c r="D234" s="13"/>
      <c r="E234" s="13"/>
      <c r="F234" s="13"/>
      <c r="G234" s="13"/>
      <c r="H234" s="13"/>
      <c r="I234" s="13"/>
      <c r="J234" s="13"/>
    </row>
    <row r="235" spans="1:10">
      <c r="A235" s="137"/>
      <c r="B235" s="13"/>
      <c r="C235" s="13"/>
      <c r="D235" s="13"/>
      <c r="E235" s="13"/>
      <c r="F235" s="13"/>
      <c r="G235" s="13"/>
      <c r="H235" s="13"/>
      <c r="I235" s="13"/>
      <c r="J235" s="13"/>
    </row>
    <row r="236" spans="1:10">
      <c r="A236" s="137"/>
      <c r="B236" s="13"/>
      <c r="C236" s="13"/>
      <c r="D236" s="13"/>
      <c r="E236" s="13"/>
      <c r="F236" s="13"/>
      <c r="G236" s="13"/>
      <c r="H236" s="13"/>
      <c r="I236" s="13"/>
      <c r="J236" s="13"/>
    </row>
    <row r="237" spans="1:10">
      <c r="A237" s="137"/>
      <c r="B237" s="13"/>
      <c r="C237" s="13"/>
      <c r="D237" s="13"/>
      <c r="E237" s="13"/>
      <c r="F237" s="13"/>
      <c r="G237" s="13"/>
      <c r="H237" s="13"/>
      <c r="I237" s="13"/>
      <c r="J237" s="13"/>
    </row>
    <row r="238" spans="1:10">
      <c r="A238" s="137"/>
      <c r="B238" s="13"/>
      <c r="C238" s="13"/>
      <c r="D238" s="13"/>
      <c r="E238" s="13"/>
      <c r="F238" s="13"/>
      <c r="G238" s="13"/>
      <c r="H238" s="13"/>
      <c r="I238" s="13"/>
      <c r="J238" s="13"/>
    </row>
    <row r="239" spans="1:10">
      <c r="A239" s="137"/>
      <c r="B239" s="13"/>
      <c r="C239" s="13"/>
      <c r="D239" s="13"/>
      <c r="E239" s="13"/>
      <c r="F239" s="13"/>
      <c r="G239" s="13"/>
      <c r="H239" s="13"/>
      <c r="I239" s="13"/>
      <c r="J239" s="13"/>
    </row>
    <row r="240" spans="1:10">
      <c r="A240" s="137"/>
      <c r="B240" s="13"/>
      <c r="C240" s="13"/>
      <c r="D240" s="13"/>
      <c r="E240" s="13"/>
      <c r="F240" s="13"/>
      <c r="G240" s="13"/>
      <c r="H240" s="13"/>
      <c r="I240" s="13"/>
      <c r="J240" s="13"/>
    </row>
    <row r="241" spans="1:10">
      <c r="A241" s="137"/>
      <c r="B241" s="13"/>
      <c r="C241" s="13"/>
      <c r="D241" s="13"/>
      <c r="E241" s="13"/>
      <c r="F241" s="13"/>
      <c r="G241" s="13"/>
      <c r="H241" s="13"/>
      <c r="I241" s="13"/>
      <c r="J241" s="13"/>
    </row>
    <row r="242" spans="1:10">
      <c r="A242" s="137"/>
      <c r="B242" s="13"/>
      <c r="C242" s="13"/>
      <c r="D242" s="13"/>
      <c r="E242" s="13"/>
      <c r="F242" s="13"/>
      <c r="G242" s="13"/>
      <c r="H242" s="13"/>
      <c r="I242" s="13"/>
      <c r="J242" s="13"/>
    </row>
    <row r="243" spans="1:10">
      <c r="A243" s="137"/>
      <c r="B243" s="13"/>
      <c r="C243" s="13"/>
      <c r="D243" s="13"/>
      <c r="E243" s="13"/>
      <c r="F243" s="13"/>
      <c r="G243" s="13"/>
      <c r="H243" s="13"/>
      <c r="I243" s="13"/>
      <c r="J243" s="13"/>
    </row>
    <row r="244" spans="1:10">
      <c r="A244" s="137"/>
      <c r="B244" s="13"/>
      <c r="C244" s="13"/>
      <c r="D244" s="13"/>
      <c r="E244" s="13"/>
      <c r="F244" s="13"/>
      <c r="G244" s="13"/>
      <c r="H244" s="13"/>
      <c r="I244" s="13"/>
      <c r="J244" s="13"/>
    </row>
    <row r="245" spans="1:10">
      <c r="A245" s="137"/>
      <c r="B245" s="13"/>
      <c r="C245" s="13"/>
      <c r="D245" s="13"/>
      <c r="E245" s="13"/>
      <c r="F245" s="13"/>
      <c r="G245" s="13"/>
      <c r="H245" s="13"/>
      <c r="I245" s="13"/>
      <c r="J245" s="13"/>
    </row>
    <row r="246" spans="1:10">
      <c r="A246" s="137"/>
      <c r="B246" s="13"/>
      <c r="C246" s="13"/>
      <c r="D246" s="13"/>
      <c r="E246" s="13"/>
      <c r="F246" s="13"/>
      <c r="G246" s="13"/>
      <c r="H246" s="13"/>
      <c r="I246" s="13"/>
      <c r="J246" s="13"/>
    </row>
    <row r="247" spans="1:10">
      <c r="A247" s="137"/>
      <c r="B247" s="13"/>
      <c r="C247" s="13"/>
      <c r="D247" s="13"/>
      <c r="E247" s="13"/>
      <c r="F247" s="13"/>
      <c r="G247" s="13"/>
      <c r="H247" s="13"/>
      <c r="I247" s="13"/>
      <c r="J247" s="13"/>
    </row>
    <row r="248" spans="1:10">
      <c r="A248" s="137"/>
      <c r="B248" s="13"/>
      <c r="C248" s="13"/>
      <c r="D248" s="13"/>
      <c r="E248" s="13"/>
      <c r="F248" s="13"/>
      <c r="G248" s="13"/>
      <c r="H248" s="13"/>
      <c r="I248" s="13"/>
      <c r="J248" s="13"/>
    </row>
    <row r="249" spans="1:10">
      <c r="A249" s="137"/>
      <c r="B249" s="13"/>
      <c r="C249" s="13"/>
      <c r="D249" s="13"/>
      <c r="E249" s="13"/>
      <c r="F249" s="13"/>
      <c r="G249" s="13"/>
      <c r="H249" s="13"/>
      <c r="I249" s="13"/>
      <c r="J249" s="13"/>
    </row>
    <row r="250" spans="1:10">
      <c r="A250" s="137"/>
      <c r="B250" s="13"/>
      <c r="C250" s="13"/>
      <c r="D250" s="13"/>
      <c r="E250" s="13"/>
      <c r="F250" s="13"/>
      <c r="G250" s="13"/>
      <c r="H250" s="13"/>
      <c r="I250" s="13"/>
      <c r="J250" s="13"/>
    </row>
    <row r="251" spans="1:10">
      <c r="A251" s="137"/>
      <c r="B251" s="13"/>
      <c r="C251" s="13"/>
      <c r="D251" s="13"/>
      <c r="E251" s="13"/>
      <c r="F251" s="13"/>
      <c r="G251" s="13"/>
      <c r="H251" s="13"/>
      <c r="I251" s="13"/>
      <c r="J251" s="13"/>
    </row>
    <row r="252" spans="1:10">
      <c r="A252" s="137"/>
      <c r="B252" s="13"/>
      <c r="C252" s="13"/>
      <c r="D252" s="13"/>
      <c r="E252" s="13"/>
      <c r="F252" s="13"/>
      <c r="G252" s="13"/>
      <c r="H252" s="13"/>
      <c r="I252" s="13"/>
      <c r="J252" s="13"/>
    </row>
    <row r="253" spans="1:10">
      <c r="A253" s="137"/>
      <c r="B253" s="13"/>
      <c r="C253" s="13"/>
      <c r="D253" s="13"/>
      <c r="E253" s="13"/>
      <c r="F253" s="13"/>
      <c r="G253" s="13"/>
      <c r="H253" s="13"/>
      <c r="I253" s="13"/>
      <c r="J253" s="13"/>
    </row>
    <row r="254" spans="1:10">
      <c r="A254" s="137"/>
      <c r="B254" s="13"/>
      <c r="C254" s="13"/>
      <c r="D254" s="13"/>
      <c r="E254" s="13"/>
      <c r="F254" s="13"/>
      <c r="G254" s="13"/>
      <c r="H254" s="13"/>
      <c r="I254" s="13"/>
      <c r="J254" s="13"/>
    </row>
    <row r="255" spans="1:10">
      <c r="A255" s="137"/>
      <c r="B255" s="13"/>
      <c r="C255" s="13"/>
      <c r="D255" s="13"/>
      <c r="E255" s="13"/>
      <c r="F255" s="13"/>
      <c r="G255" s="13"/>
      <c r="H255" s="13"/>
      <c r="I255" s="13"/>
      <c r="J255" s="13"/>
    </row>
    <row r="256" spans="1:10">
      <c r="A256" s="137"/>
      <c r="B256" s="13"/>
      <c r="C256" s="13"/>
      <c r="D256" s="13"/>
      <c r="E256" s="13"/>
      <c r="F256" s="13"/>
      <c r="G256" s="13"/>
      <c r="H256" s="13"/>
      <c r="I256" s="13"/>
      <c r="J256" s="13"/>
    </row>
    <row r="257" spans="1:10">
      <c r="A257" s="137"/>
      <c r="B257" s="13"/>
      <c r="C257" s="13"/>
      <c r="D257" s="13"/>
      <c r="E257" s="13"/>
      <c r="F257" s="13"/>
      <c r="G257" s="13"/>
      <c r="H257" s="13"/>
      <c r="I257" s="13"/>
      <c r="J257" s="13"/>
    </row>
    <row r="258" spans="1:10">
      <c r="A258" s="137"/>
      <c r="B258" s="13"/>
      <c r="C258" s="13"/>
      <c r="D258" s="13"/>
      <c r="E258" s="13"/>
      <c r="F258" s="13"/>
      <c r="G258" s="13"/>
      <c r="H258" s="13"/>
      <c r="I258" s="13"/>
      <c r="J258" s="13"/>
    </row>
    <row r="259" spans="1:10">
      <c r="A259" s="137"/>
      <c r="B259" s="13"/>
      <c r="C259" s="13"/>
      <c r="D259" s="13"/>
      <c r="E259" s="13"/>
      <c r="F259" s="13"/>
      <c r="G259" s="13"/>
      <c r="H259" s="13"/>
      <c r="I259" s="13"/>
      <c r="J259" s="13"/>
    </row>
    <row r="260" spans="1:10">
      <c r="A260" s="137"/>
      <c r="B260" s="13"/>
      <c r="C260" s="13"/>
      <c r="D260" s="13"/>
      <c r="E260" s="13"/>
      <c r="F260" s="13"/>
      <c r="G260" s="13"/>
      <c r="H260" s="13"/>
      <c r="I260" s="13"/>
      <c r="J260" s="13"/>
    </row>
    <row r="261" spans="1:10">
      <c r="A261" s="137"/>
      <c r="B261" s="13"/>
      <c r="C261" s="13"/>
      <c r="D261" s="13"/>
      <c r="E261" s="13"/>
      <c r="F261" s="13"/>
      <c r="G261" s="13"/>
      <c r="H261" s="13"/>
      <c r="I261" s="13"/>
      <c r="J261" s="13"/>
    </row>
    <row r="262" spans="1:10">
      <c r="A262" s="137"/>
      <c r="B262" s="13"/>
      <c r="C262" s="13"/>
      <c r="D262" s="13"/>
      <c r="E262" s="13"/>
      <c r="F262" s="13"/>
      <c r="G262" s="13"/>
      <c r="H262" s="13"/>
      <c r="I262" s="13"/>
      <c r="J262" s="13"/>
    </row>
    <row r="263" spans="1:10">
      <c r="A263" s="137"/>
      <c r="B263" s="13"/>
      <c r="C263" s="13"/>
      <c r="D263" s="13"/>
      <c r="E263" s="13"/>
      <c r="F263" s="13"/>
      <c r="G263" s="13"/>
      <c r="H263" s="13"/>
      <c r="I263" s="13"/>
      <c r="J263" s="13"/>
    </row>
    <row r="264" spans="1:10">
      <c r="A264" s="137"/>
      <c r="B264" s="13"/>
      <c r="C264" s="13"/>
      <c r="D264" s="13"/>
      <c r="E264" s="13"/>
      <c r="F264" s="13"/>
      <c r="G264" s="13"/>
      <c r="H264" s="13"/>
      <c r="I264" s="13"/>
      <c r="J264" s="13"/>
    </row>
    <row r="265" spans="1:10">
      <c r="A265" s="137"/>
      <c r="B265" s="13"/>
      <c r="C265" s="13"/>
      <c r="D265" s="13"/>
      <c r="E265" s="13"/>
      <c r="F265" s="13"/>
      <c r="G265" s="13"/>
      <c r="H265" s="13"/>
      <c r="I265" s="13"/>
      <c r="J265" s="13"/>
    </row>
    <row r="266" spans="1:10">
      <c r="A266" s="137"/>
      <c r="B266" s="13"/>
      <c r="C266" s="13"/>
      <c r="D266" s="13"/>
      <c r="E266" s="13"/>
      <c r="F266" s="13"/>
      <c r="G266" s="13"/>
      <c r="H266" s="13"/>
      <c r="I266" s="13"/>
      <c r="J266" s="13"/>
    </row>
    <row r="267" spans="1:10">
      <c r="A267" s="137"/>
      <c r="B267" s="13"/>
      <c r="C267" s="13"/>
      <c r="D267" s="13"/>
      <c r="E267" s="13"/>
      <c r="F267" s="13"/>
      <c r="G267" s="13"/>
      <c r="H267" s="13"/>
      <c r="I267" s="13"/>
      <c r="J267" s="13"/>
    </row>
    <row r="268" spans="1:10">
      <c r="A268" s="137"/>
      <c r="B268" s="13"/>
      <c r="C268" s="13"/>
      <c r="D268" s="13"/>
      <c r="E268" s="13"/>
      <c r="F268" s="13"/>
      <c r="G268" s="13"/>
      <c r="H268" s="13"/>
      <c r="I268" s="13"/>
      <c r="J268" s="13"/>
    </row>
    <row r="269" spans="1:10">
      <c r="A269" s="137"/>
      <c r="B269" s="13"/>
      <c r="C269" s="13"/>
      <c r="D269" s="13"/>
      <c r="E269" s="13"/>
      <c r="F269" s="13"/>
      <c r="G269" s="13"/>
      <c r="H269" s="13"/>
      <c r="I269" s="13"/>
      <c r="J269" s="13"/>
    </row>
    <row r="270" spans="1:10">
      <c r="A270" s="137"/>
      <c r="B270" s="13"/>
      <c r="C270" s="13"/>
      <c r="D270" s="13"/>
      <c r="E270" s="13"/>
      <c r="F270" s="13"/>
      <c r="G270" s="13"/>
      <c r="H270" s="13"/>
      <c r="I270" s="13"/>
      <c r="J270" s="13"/>
    </row>
    <row r="271" spans="1:10">
      <c r="A271" s="137"/>
      <c r="B271" s="13"/>
      <c r="C271" s="13"/>
      <c r="D271" s="13"/>
      <c r="E271" s="13"/>
      <c r="F271" s="13"/>
      <c r="G271" s="13"/>
      <c r="H271" s="13"/>
      <c r="I271" s="13"/>
      <c r="J271" s="13"/>
    </row>
    <row r="272" spans="1:10">
      <c r="A272" s="137"/>
      <c r="B272" s="13"/>
      <c r="C272" s="13"/>
      <c r="D272" s="13"/>
      <c r="E272" s="13"/>
      <c r="F272" s="13"/>
      <c r="G272" s="13"/>
      <c r="H272" s="13"/>
      <c r="I272" s="13"/>
      <c r="J272" s="13"/>
    </row>
    <row r="273" spans="1:10">
      <c r="A273" s="137"/>
      <c r="B273" s="13"/>
      <c r="C273" s="13"/>
      <c r="D273" s="13"/>
      <c r="E273" s="13"/>
      <c r="F273" s="13"/>
      <c r="G273" s="13"/>
      <c r="H273" s="13"/>
      <c r="I273" s="13"/>
      <c r="J273" s="13"/>
    </row>
    <row r="274" spans="1:10">
      <c r="A274" s="137"/>
      <c r="B274" s="13"/>
      <c r="C274" s="13"/>
      <c r="D274" s="13"/>
      <c r="E274" s="13"/>
      <c r="F274" s="13"/>
      <c r="G274" s="13"/>
      <c r="H274" s="13"/>
      <c r="I274" s="13"/>
      <c r="J274" s="13"/>
    </row>
    <row r="275" spans="1:10">
      <c r="A275" s="137"/>
      <c r="B275" s="13"/>
      <c r="C275" s="13"/>
      <c r="D275" s="13"/>
      <c r="E275" s="13"/>
      <c r="F275" s="13"/>
      <c r="G275" s="13"/>
      <c r="H275" s="13"/>
      <c r="I275" s="13"/>
      <c r="J275" s="13"/>
    </row>
    <row r="276" spans="1:10">
      <c r="A276" s="137"/>
      <c r="B276" s="13"/>
      <c r="C276" s="13"/>
      <c r="D276" s="13"/>
      <c r="E276" s="13"/>
      <c r="F276" s="13"/>
      <c r="G276" s="13"/>
      <c r="H276" s="13"/>
      <c r="I276" s="13"/>
      <c r="J276" s="13"/>
    </row>
    <row r="277" spans="1:10">
      <c r="A277" s="137"/>
      <c r="B277" s="13"/>
      <c r="C277" s="13"/>
      <c r="D277" s="13"/>
      <c r="E277" s="13"/>
      <c r="F277" s="13"/>
      <c r="G277" s="13"/>
      <c r="H277" s="13"/>
      <c r="I277" s="13"/>
      <c r="J277" s="13"/>
    </row>
    <row r="278" spans="1:10">
      <c r="A278" s="137"/>
      <c r="B278" s="13"/>
      <c r="C278" s="13"/>
      <c r="D278" s="13"/>
      <c r="E278" s="13"/>
      <c r="F278" s="13"/>
      <c r="G278" s="13"/>
      <c r="H278" s="13"/>
      <c r="I278" s="13"/>
      <c r="J278" s="13"/>
    </row>
    <row r="279" spans="1:10">
      <c r="A279" s="137"/>
      <c r="B279" s="13"/>
      <c r="C279" s="13"/>
      <c r="D279" s="13"/>
      <c r="E279" s="13"/>
      <c r="F279" s="13"/>
      <c r="G279" s="13"/>
      <c r="H279" s="13"/>
      <c r="I279" s="13"/>
      <c r="J279" s="13"/>
    </row>
    <row r="280" spans="1:10">
      <c r="A280" s="137"/>
      <c r="B280" s="13"/>
      <c r="C280" s="13"/>
      <c r="D280" s="13"/>
      <c r="E280" s="13"/>
      <c r="F280" s="13"/>
      <c r="G280" s="13"/>
      <c r="H280" s="13"/>
      <c r="I280" s="13"/>
      <c r="J280" s="13"/>
    </row>
    <row r="281" spans="1:10">
      <c r="A281" s="137"/>
      <c r="B281" s="13"/>
      <c r="C281" s="13"/>
      <c r="D281" s="13"/>
      <c r="E281" s="13"/>
      <c r="F281" s="13"/>
      <c r="G281" s="13"/>
      <c r="H281" s="13"/>
      <c r="I281" s="13"/>
      <c r="J281" s="13"/>
    </row>
    <row r="282" spans="1:10">
      <c r="A282" s="137"/>
      <c r="B282" s="13"/>
      <c r="C282" s="13"/>
      <c r="D282" s="13"/>
      <c r="E282" s="13"/>
      <c r="F282" s="13"/>
      <c r="G282" s="13"/>
      <c r="H282" s="13"/>
      <c r="I282" s="13"/>
      <c r="J282" s="13"/>
    </row>
    <row r="283" spans="1:10">
      <c r="A283" s="137"/>
      <c r="B283" s="13"/>
      <c r="C283" s="13"/>
      <c r="D283" s="13"/>
      <c r="E283" s="13"/>
      <c r="F283" s="13"/>
      <c r="G283" s="13"/>
      <c r="H283" s="13"/>
      <c r="I283" s="13"/>
      <c r="J283" s="13"/>
    </row>
    <row r="284" spans="1:10">
      <c r="A284" s="137"/>
      <c r="B284" s="13"/>
      <c r="C284" s="13"/>
      <c r="D284" s="13"/>
      <c r="E284" s="13"/>
      <c r="F284" s="13"/>
      <c r="G284" s="13"/>
      <c r="H284" s="13"/>
      <c r="I284" s="13"/>
      <c r="J284" s="13"/>
    </row>
    <row r="285" spans="1:10">
      <c r="A285" s="137"/>
      <c r="B285" s="13"/>
      <c r="C285" s="13"/>
      <c r="D285" s="13"/>
      <c r="E285" s="13"/>
      <c r="F285" s="13"/>
      <c r="G285" s="13"/>
      <c r="H285" s="13"/>
      <c r="I285" s="13"/>
      <c r="J285" s="13"/>
    </row>
    <row r="286" spans="1:10">
      <c r="A286" s="137"/>
      <c r="B286" s="13"/>
      <c r="C286" s="13"/>
      <c r="D286" s="13"/>
      <c r="E286" s="13"/>
      <c r="F286" s="13"/>
      <c r="G286" s="13"/>
      <c r="H286" s="13"/>
      <c r="I286" s="13"/>
      <c r="J286" s="13"/>
    </row>
    <row r="287" spans="1:10">
      <c r="A287" s="137"/>
      <c r="B287" s="13"/>
      <c r="C287" s="13"/>
      <c r="D287" s="13"/>
      <c r="E287" s="13"/>
      <c r="F287" s="13"/>
      <c r="G287" s="13"/>
      <c r="H287" s="13"/>
      <c r="I287" s="13"/>
      <c r="J287" s="13"/>
    </row>
    <row r="288" spans="1:10">
      <c r="A288" s="137"/>
      <c r="B288" s="13"/>
      <c r="C288" s="13"/>
      <c r="D288" s="13"/>
      <c r="E288" s="13"/>
      <c r="F288" s="13"/>
      <c r="G288" s="13"/>
      <c r="H288" s="13"/>
      <c r="I288" s="13"/>
      <c r="J288" s="13"/>
    </row>
    <row r="289" spans="1:10">
      <c r="A289" s="137"/>
      <c r="B289" s="13"/>
      <c r="C289" s="13"/>
      <c r="D289" s="13"/>
      <c r="E289" s="13"/>
      <c r="F289" s="13"/>
      <c r="G289" s="13"/>
      <c r="H289" s="13"/>
      <c r="I289" s="13"/>
      <c r="J289" s="13"/>
    </row>
    <row r="290" spans="1:10">
      <c r="A290" s="137"/>
      <c r="B290" s="13"/>
      <c r="C290" s="13"/>
      <c r="D290" s="13"/>
      <c r="E290" s="13"/>
      <c r="F290" s="13"/>
      <c r="G290" s="13"/>
      <c r="H290" s="13"/>
      <c r="I290" s="13"/>
      <c r="J290" s="13"/>
    </row>
    <row r="291" spans="1:10">
      <c r="A291" s="137"/>
      <c r="B291" s="13"/>
      <c r="C291" s="13"/>
      <c r="D291" s="13"/>
      <c r="E291" s="13"/>
      <c r="F291" s="13"/>
      <c r="G291" s="13"/>
      <c r="H291" s="13"/>
      <c r="I291" s="13"/>
      <c r="J291" s="13"/>
    </row>
    <row r="292" spans="1:10">
      <c r="A292" s="137"/>
      <c r="B292" s="13"/>
      <c r="C292" s="13"/>
      <c r="D292" s="13"/>
      <c r="E292" s="13"/>
      <c r="F292" s="13"/>
      <c r="G292" s="13"/>
      <c r="H292" s="13"/>
      <c r="I292" s="13"/>
      <c r="J292" s="13"/>
    </row>
    <row r="293" spans="1:10">
      <c r="A293" s="137"/>
      <c r="B293" s="13"/>
      <c r="C293" s="13"/>
      <c r="D293" s="13"/>
      <c r="E293" s="13"/>
      <c r="F293" s="13"/>
      <c r="G293" s="13"/>
      <c r="H293" s="13"/>
      <c r="I293" s="13"/>
      <c r="J293" s="13"/>
    </row>
    <row r="294" spans="1:10">
      <c r="A294" s="137"/>
      <c r="B294" s="13"/>
      <c r="C294" s="13"/>
      <c r="D294" s="13"/>
      <c r="E294" s="13"/>
      <c r="F294" s="13"/>
      <c r="G294" s="13"/>
      <c r="H294" s="13"/>
      <c r="I294" s="13"/>
      <c r="J294" s="13"/>
    </row>
    <row r="295" spans="1:10">
      <c r="A295" s="137"/>
      <c r="B295" s="13"/>
      <c r="C295" s="13"/>
      <c r="D295" s="13"/>
      <c r="E295" s="13"/>
      <c r="F295" s="13"/>
      <c r="G295" s="13"/>
      <c r="H295" s="13"/>
      <c r="I295" s="13"/>
      <c r="J295" s="13"/>
    </row>
    <row r="296" spans="1:10">
      <c r="A296" s="137"/>
      <c r="B296" s="13"/>
      <c r="C296" s="13"/>
      <c r="D296" s="13"/>
      <c r="E296" s="13"/>
      <c r="F296" s="13"/>
      <c r="G296" s="13"/>
      <c r="H296" s="13"/>
      <c r="I296" s="13"/>
      <c r="J296" s="13"/>
    </row>
    <row r="297" spans="1:10">
      <c r="A297" s="137"/>
      <c r="B297" s="13"/>
      <c r="C297" s="13"/>
      <c r="D297" s="13"/>
      <c r="E297" s="13"/>
      <c r="F297" s="13"/>
      <c r="G297" s="13"/>
      <c r="H297" s="13"/>
      <c r="I297" s="13"/>
      <c r="J297" s="13"/>
    </row>
    <row r="298" spans="1:10">
      <c r="A298" s="137"/>
      <c r="B298" s="13"/>
      <c r="C298" s="13"/>
      <c r="D298" s="13"/>
      <c r="E298" s="13"/>
      <c r="F298" s="13"/>
      <c r="G298" s="13"/>
      <c r="H298" s="13"/>
      <c r="I298" s="13"/>
      <c r="J298" s="13"/>
    </row>
    <row r="299" spans="1:10">
      <c r="A299" s="137"/>
      <c r="B299" s="13"/>
      <c r="C299" s="13"/>
      <c r="D299" s="13"/>
      <c r="E299" s="13"/>
      <c r="F299" s="13"/>
      <c r="G299" s="13"/>
      <c r="H299" s="13"/>
      <c r="I299" s="13"/>
      <c r="J299" s="13"/>
    </row>
    <row r="300" spans="1:10">
      <c r="A300" s="137"/>
      <c r="B300" s="13"/>
      <c r="C300" s="13"/>
      <c r="D300" s="13"/>
      <c r="E300" s="13"/>
      <c r="F300" s="13"/>
      <c r="G300" s="13"/>
      <c r="H300" s="13"/>
      <c r="I300" s="13"/>
      <c r="J300" s="13"/>
    </row>
    <row r="301" spans="1:10">
      <c r="A301" s="137"/>
      <c r="B301" s="13"/>
      <c r="C301" s="13"/>
      <c r="D301" s="13"/>
      <c r="E301" s="13"/>
      <c r="F301" s="13"/>
      <c r="G301" s="13"/>
      <c r="H301" s="13"/>
      <c r="I301" s="13"/>
      <c r="J301" s="13"/>
    </row>
    <row r="302" spans="1:10">
      <c r="A302" s="137"/>
      <c r="B302" s="13"/>
      <c r="C302" s="13"/>
      <c r="D302" s="13"/>
      <c r="E302" s="13"/>
      <c r="F302" s="13"/>
      <c r="G302" s="13"/>
      <c r="H302" s="13"/>
      <c r="I302" s="13"/>
      <c r="J302" s="13"/>
    </row>
    <row r="303" spans="1:10">
      <c r="A303" s="137"/>
      <c r="B303" s="13"/>
      <c r="C303" s="13"/>
      <c r="D303" s="13"/>
      <c r="E303" s="13"/>
      <c r="F303" s="13"/>
      <c r="G303" s="13"/>
      <c r="H303" s="13"/>
      <c r="I303" s="13"/>
      <c r="J303" s="13"/>
    </row>
    <row r="304" spans="1:10">
      <c r="A304" s="137"/>
      <c r="B304" s="13"/>
      <c r="C304" s="13"/>
      <c r="D304" s="13"/>
      <c r="E304" s="13"/>
      <c r="F304" s="13"/>
      <c r="G304" s="13"/>
      <c r="H304" s="13"/>
      <c r="I304" s="13"/>
      <c r="J304" s="13"/>
    </row>
    <row r="305" spans="1:10">
      <c r="A305" s="137"/>
      <c r="B305" s="13"/>
      <c r="C305" s="13"/>
      <c r="D305" s="13"/>
      <c r="E305" s="13"/>
      <c r="F305" s="13"/>
      <c r="G305" s="13"/>
      <c r="H305" s="13"/>
      <c r="I305" s="13"/>
      <c r="J305" s="13"/>
    </row>
    <row r="306" spans="1:10">
      <c r="A306" s="137"/>
      <c r="B306" s="13"/>
      <c r="C306" s="13"/>
      <c r="D306" s="13"/>
      <c r="E306" s="13"/>
      <c r="F306" s="13"/>
      <c r="G306" s="13"/>
      <c r="H306" s="13"/>
      <c r="I306" s="13"/>
      <c r="J306" s="13"/>
    </row>
    <row r="307" spans="1:10">
      <c r="A307" s="137"/>
      <c r="B307" s="13"/>
      <c r="C307" s="13"/>
      <c r="D307" s="13"/>
      <c r="E307" s="13"/>
      <c r="F307" s="13"/>
      <c r="G307" s="13"/>
      <c r="H307" s="13"/>
      <c r="I307" s="13"/>
      <c r="J307" s="13"/>
    </row>
    <row r="308" spans="1:10">
      <c r="A308" s="137"/>
      <c r="B308" s="13"/>
      <c r="C308" s="13"/>
      <c r="D308" s="13"/>
      <c r="E308" s="13"/>
      <c r="F308" s="13"/>
      <c r="G308" s="13"/>
      <c r="H308" s="13"/>
      <c r="I308" s="13"/>
      <c r="J308" s="13"/>
    </row>
    <row r="309" spans="1:10">
      <c r="A309" s="137"/>
      <c r="B309" s="13"/>
      <c r="C309" s="13"/>
      <c r="D309" s="13"/>
      <c r="E309" s="13"/>
      <c r="F309" s="13"/>
      <c r="G309" s="13"/>
      <c r="H309" s="13"/>
      <c r="I309" s="13"/>
      <c r="J309" s="13"/>
    </row>
    <row r="310" spans="1:10">
      <c r="A310" s="137"/>
      <c r="B310" s="13"/>
      <c r="C310" s="13"/>
      <c r="D310" s="13"/>
      <c r="E310" s="13"/>
      <c r="F310" s="13"/>
      <c r="G310" s="13"/>
      <c r="H310" s="13"/>
      <c r="I310" s="13"/>
      <c r="J310" s="13"/>
    </row>
    <row r="311" spans="1:10">
      <c r="A311" s="137"/>
      <c r="B311" s="13"/>
      <c r="C311" s="13"/>
      <c r="D311" s="13"/>
      <c r="E311" s="13"/>
      <c r="F311" s="13"/>
      <c r="G311" s="13"/>
      <c r="H311" s="13"/>
      <c r="I311" s="13"/>
      <c r="J311" s="13"/>
    </row>
    <row r="312" spans="1:10">
      <c r="A312" s="137"/>
      <c r="B312" s="13"/>
      <c r="C312" s="13"/>
      <c r="D312" s="13"/>
      <c r="E312" s="13"/>
      <c r="F312" s="13"/>
      <c r="G312" s="13"/>
      <c r="H312" s="13"/>
      <c r="I312" s="13"/>
      <c r="J312" s="13"/>
    </row>
    <row r="313" spans="1:10">
      <c r="A313" s="137"/>
      <c r="B313" s="13"/>
      <c r="C313" s="13"/>
      <c r="D313" s="13"/>
      <c r="E313" s="13"/>
      <c r="F313" s="13"/>
      <c r="G313" s="13"/>
      <c r="H313" s="13"/>
      <c r="I313" s="13"/>
      <c r="J313" s="13"/>
    </row>
    <row r="314" spans="1:10">
      <c r="A314" s="137"/>
      <c r="B314" s="13"/>
      <c r="C314" s="13"/>
      <c r="D314" s="13"/>
      <c r="E314" s="13"/>
      <c r="F314" s="13"/>
      <c r="G314" s="13"/>
      <c r="H314" s="13"/>
      <c r="I314" s="13"/>
      <c r="J314" s="13"/>
    </row>
    <row r="315" spans="1:10">
      <c r="A315" s="137"/>
      <c r="B315" s="13"/>
      <c r="C315" s="13"/>
      <c r="D315" s="13"/>
      <c r="E315" s="13"/>
      <c r="F315" s="13"/>
      <c r="G315" s="13"/>
      <c r="H315" s="13"/>
      <c r="I315" s="13"/>
      <c r="J315" s="13"/>
    </row>
    <row r="316" spans="1:10">
      <c r="A316" s="137"/>
      <c r="B316" s="13"/>
      <c r="C316" s="13"/>
      <c r="D316" s="13"/>
      <c r="E316" s="13"/>
      <c r="F316" s="13"/>
      <c r="G316" s="13"/>
      <c r="H316" s="13"/>
      <c r="I316" s="13"/>
      <c r="J316" s="13"/>
    </row>
    <row r="317" spans="1:10">
      <c r="A317" s="137"/>
      <c r="B317" s="13"/>
      <c r="C317" s="13"/>
      <c r="D317" s="13"/>
      <c r="E317" s="13"/>
      <c r="F317" s="13"/>
      <c r="G317" s="13"/>
      <c r="H317" s="13"/>
      <c r="I317" s="13"/>
      <c r="J317" s="13"/>
    </row>
    <row r="318" spans="1:10">
      <c r="A318" s="137"/>
      <c r="B318" s="13"/>
      <c r="C318" s="13"/>
      <c r="D318" s="13"/>
      <c r="E318" s="13"/>
      <c r="F318" s="13"/>
      <c r="G318" s="13"/>
      <c r="H318" s="13"/>
      <c r="I318" s="13"/>
      <c r="J318" s="13"/>
    </row>
    <row r="319" spans="1:10">
      <c r="A319" s="137"/>
      <c r="B319" s="13"/>
      <c r="C319" s="13"/>
      <c r="D319" s="13"/>
      <c r="E319" s="13"/>
      <c r="F319" s="13"/>
      <c r="G319" s="13"/>
      <c r="H319" s="13"/>
      <c r="I319" s="13"/>
      <c r="J319" s="13"/>
    </row>
    <row r="320" spans="1:10">
      <c r="A320" s="137"/>
      <c r="B320" s="13"/>
      <c r="C320" s="13"/>
      <c r="D320" s="13"/>
      <c r="E320" s="13"/>
      <c r="F320" s="13"/>
      <c r="G320" s="13"/>
      <c r="H320" s="13"/>
      <c r="I320" s="13"/>
      <c r="J320" s="13"/>
    </row>
    <row r="321" spans="1:10">
      <c r="A321" s="137"/>
      <c r="B321" s="13"/>
      <c r="C321" s="13"/>
      <c r="D321" s="13"/>
      <c r="E321" s="13"/>
      <c r="F321" s="13"/>
      <c r="G321" s="13"/>
      <c r="H321" s="13"/>
      <c r="I321" s="13"/>
      <c r="J321" s="13"/>
    </row>
    <row r="322" spans="1:10">
      <c r="A322" s="137"/>
      <c r="B322" s="13"/>
      <c r="C322" s="13"/>
      <c r="D322" s="13"/>
      <c r="E322" s="13"/>
      <c r="F322" s="13"/>
      <c r="G322" s="13"/>
      <c r="H322" s="13"/>
      <c r="I322" s="13"/>
      <c r="J322" s="13"/>
    </row>
    <row r="323" spans="1:10">
      <c r="A323" s="137"/>
      <c r="B323" s="13"/>
      <c r="C323" s="13"/>
      <c r="D323" s="13"/>
      <c r="E323" s="13"/>
      <c r="F323" s="13"/>
      <c r="G323" s="13"/>
      <c r="H323" s="13"/>
      <c r="I323" s="13"/>
      <c r="J323" s="13"/>
    </row>
    <row r="324" spans="1:10">
      <c r="A324" s="137"/>
      <c r="B324" s="13"/>
      <c r="C324" s="13"/>
      <c r="D324" s="13"/>
      <c r="E324" s="13"/>
      <c r="F324" s="13"/>
      <c r="G324" s="13"/>
      <c r="H324" s="13"/>
      <c r="I324" s="13"/>
      <c r="J324" s="13"/>
    </row>
    <row r="325" spans="1:10">
      <c r="A325" s="137"/>
      <c r="B325" s="13"/>
      <c r="C325" s="13"/>
      <c r="D325" s="13"/>
      <c r="E325" s="13"/>
      <c r="F325" s="13"/>
      <c r="G325" s="13"/>
      <c r="H325" s="13"/>
      <c r="I325" s="13"/>
      <c r="J325" s="13"/>
    </row>
    <row r="326" spans="1:10">
      <c r="A326" s="137"/>
      <c r="B326" s="13"/>
      <c r="C326" s="13"/>
      <c r="D326" s="13"/>
      <c r="E326" s="13"/>
      <c r="F326" s="13"/>
      <c r="G326" s="13"/>
      <c r="H326" s="13"/>
      <c r="I326" s="13"/>
      <c r="J326" s="13"/>
    </row>
    <row r="327" spans="1:10">
      <c r="A327" s="137"/>
      <c r="B327" s="13"/>
      <c r="C327" s="13"/>
      <c r="D327" s="13"/>
      <c r="E327" s="13"/>
      <c r="F327" s="13"/>
      <c r="G327" s="13"/>
      <c r="H327" s="13"/>
      <c r="I327" s="13"/>
      <c r="J327" s="13"/>
    </row>
    <row r="328" spans="1:10">
      <c r="A328" s="137"/>
      <c r="B328" s="13"/>
      <c r="C328" s="13"/>
      <c r="D328" s="13"/>
      <c r="E328" s="13"/>
      <c r="F328" s="13"/>
      <c r="G328" s="13"/>
      <c r="H328" s="13"/>
      <c r="I328" s="13"/>
      <c r="J328" s="13"/>
    </row>
    <row r="329" spans="1:10">
      <c r="A329" s="137"/>
      <c r="B329" s="13"/>
      <c r="C329" s="13"/>
      <c r="D329" s="13"/>
      <c r="E329" s="13"/>
      <c r="F329" s="13"/>
      <c r="G329" s="13"/>
      <c r="H329" s="13"/>
      <c r="I329" s="13"/>
      <c r="J329" s="13"/>
    </row>
    <row r="330" spans="1:10">
      <c r="A330" s="137"/>
      <c r="B330" s="13"/>
      <c r="C330" s="13"/>
      <c r="D330" s="13"/>
      <c r="E330" s="13"/>
      <c r="F330" s="13"/>
      <c r="G330" s="13"/>
      <c r="H330" s="13"/>
      <c r="I330" s="13"/>
      <c r="J330" s="13"/>
    </row>
    <row r="331" spans="1:10">
      <c r="A331" s="137"/>
      <c r="B331" s="13"/>
      <c r="C331" s="13"/>
      <c r="D331" s="13"/>
      <c r="E331" s="13"/>
      <c r="F331" s="13"/>
      <c r="G331" s="13"/>
      <c r="H331" s="13"/>
      <c r="I331" s="13"/>
      <c r="J331" s="13"/>
    </row>
    <row r="332" spans="1:10">
      <c r="A332" s="137"/>
      <c r="B332" s="13"/>
      <c r="C332" s="13"/>
      <c r="D332" s="13"/>
      <c r="E332" s="13"/>
      <c r="F332" s="13"/>
      <c r="G332" s="13"/>
      <c r="H332" s="13"/>
      <c r="I332" s="13"/>
      <c r="J332" s="13"/>
    </row>
    <row r="333" spans="1:10">
      <c r="A333" s="137"/>
      <c r="B333" s="13"/>
      <c r="C333" s="13"/>
      <c r="D333" s="13"/>
      <c r="E333" s="13"/>
      <c r="F333" s="13"/>
      <c r="G333" s="13"/>
      <c r="H333" s="13"/>
      <c r="I333" s="13"/>
      <c r="J333" s="13"/>
    </row>
    <row r="334" spans="1:10">
      <c r="A334" s="137"/>
      <c r="B334" s="13"/>
      <c r="C334" s="13"/>
      <c r="D334" s="13"/>
      <c r="E334" s="13"/>
      <c r="F334" s="13"/>
      <c r="G334" s="13"/>
      <c r="H334" s="13"/>
      <c r="I334" s="13"/>
      <c r="J334" s="13"/>
    </row>
    <row r="335" spans="1:10">
      <c r="A335" s="137"/>
      <c r="B335" s="13"/>
      <c r="C335" s="13"/>
      <c r="D335" s="13"/>
      <c r="E335" s="13"/>
      <c r="F335" s="13"/>
      <c r="G335" s="13"/>
      <c r="H335" s="13"/>
      <c r="I335" s="13"/>
      <c r="J335" s="13"/>
    </row>
    <row r="336" spans="1:10">
      <c r="A336" s="137"/>
      <c r="B336" s="13"/>
      <c r="C336" s="13"/>
      <c r="D336" s="13"/>
      <c r="E336" s="13"/>
      <c r="F336" s="13"/>
      <c r="G336" s="13"/>
      <c r="H336" s="13"/>
      <c r="I336" s="13"/>
      <c r="J336" s="13"/>
    </row>
    <row r="337" spans="1:10">
      <c r="A337" s="137"/>
      <c r="B337" s="13"/>
      <c r="C337" s="13"/>
      <c r="D337" s="13"/>
      <c r="E337" s="13"/>
      <c r="F337" s="13"/>
      <c r="G337" s="13"/>
      <c r="H337" s="13"/>
      <c r="I337" s="13"/>
      <c r="J337" s="13"/>
    </row>
    <row r="338" spans="1:10">
      <c r="A338" s="137"/>
      <c r="B338" s="13"/>
      <c r="C338" s="13"/>
      <c r="D338" s="13"/>
      <c r="E338" s="13"/>
      <c r="F338" s="13"/>
      <c r="G338" s="13"/>
      <c r="H338" s="13"/>
      <c r="I338" s="13"/>
      <c r="J338" s="13"/>
    </row>
    <row r="339" spans="1:10">
      <c r="A339" s="137"/>
      <c r="B339" s="13"/>
      <c r="C339" s="13"/>
      <c r="D339" s="13"/>
      <c r="E339" s="13"/>
      <c r="F339" s="13"/>
      <c r="G339" s="13"/>
      <c r="H339" s="13"/>
      <c r="I339" s="13"/>
      <c r="J339" s="13"/>
    </row>
    <row r="340" spans="1:10">
      <c r="A340" s="137"/>
      <c r="B340" s="13"/>
      <c r="C340" s="13"/>
      <c r="D340" s="13"/>
      <c r="E340" s="13"/>
      <c r="F340" s="13"/>
      <c r="G340" s="13"/>
      <c r="H340" s="13"/>
      <c r="I340" s="13"/>
      <c r="J340" s="13"/>
    </row>
    <row r="341" spans="1:10">
      <c r="A341" s="137"/>
      <c r="B341" s="13"/>
      <c r="C341" s="13"/>
      <c r="D341" s="13"/>
      <c r="E341" s="13"/>
      <c r="F341" s="13"/>
      <c r="G341" s="13"/>
      <c r="H341" s="13"/>
      <c r="I341" s="13"/>
      <c r="J341" s="13"/>
    </row>
    <row r="342" spans="1:10">
      <c r="A342" s="137"/>
      <c r="B342" s="13"/>
      <c r="C342" s="13"/>
      <c r="D342" s="13"/>
      <c r="E342" s="13"/>
      <c r="F342" s="13"/>
      <c r="G342" s="13"/>
      <c r="H342" s="13"/>
      <c r="I342" s="13"/>
      <c r="J342" s="13"/>
    </row>
    <row r="343" spans="1:10">
      <c r="A343" s="137"/>
      <c r="B343" s="13"/>
      <c r="C343" s="13"/>
      <c r="D343" s="13"/>
      <c r="E343" s="13"/>
      <c r="F343" s="13"/>
      <c r="G343" s="13"/>
      <c r="H343" s="13"/>
      <c r="I343" s="13"/>
      <c r="J343" s="13"/>
    </row>
    <row r="344" spans="1:10">
      <c r="A344" s="137"/>
      <c r="B344" s="13"/>
      <c r="C344" s="13"/>
      <c r="D344" s="13"/>
      <c r="E344" s="13"/>
      <c r="F344" s="13"/>
      <c r="G344" s="13"/>
      <c r="H344" s="13"/>
      <c r="I344" s="13"/>
      <c r="J344" s="13"/>
    </row>
    <row r="345" spans="1:10">
      <c r="A345" s="137"/>
      <c r="B345" s="13"/>
      <c r="C345" s="13"/>
      <c r="D345" s="13"/>
      <c r="E345" s="13"/>
      <c r="F345" s="13"/>
      <c r="G345" s="13"/>
      <c r="H345" s="13"/>
      <c r="I345" s="13"/>
      <c r="J345" s="13"/>
    </row>
    <row r="346" spans="1:10">
      <c r="A346" s="137"/>
      <c r="B346" s="13"/>
      <c r="C346" s="13"/>
      <c r="D346" s="13"/>
      <c r="E346" s="13"/>
      <c r="F346" s="13"/>
      <c r="G346" s="13"/>
      <c r="H346" s="13"/>
      <c r="I346" s="13"/>
      <c r="J346" s="13"/>
    </row>
    <row r="347" spans="1:10">
      <c r="A347" s="137"/>
      <c r="B347" s="13"/>
      <c r="C347" s="13"/>
      <c r="D347" s="13"/>
      <c r="E347" s="13"/>
      <c r="F347" s="13"/>
      <c r="G347" s="13"/>
      <c r="H347" s="13"/>
      <c r="I347" s="13"/>
      <c r="J347" s="13"/>
    </row>
    <row r="348" spans="1:10">
      <c r="A348" s="137"/>
      <c r="B348" s="13"/>
      <c r="C348" s="13"/>
      <c r="D348" s="13"/>
      <c r="E348" s="13"/>
      <c r="F348" s="13"/>
      <c r="G348" s="13"/>
      <c r="H348" s="13"/>
      <c r="I348" s="13"/>
      <c r="J348" s="13"/>
    </row>
    <row r="349" spans="1:10">
      <c r="A349" s="137"/>
      <c r="B349" s="13"/>
      <c r="C349" s="13"/>
      <c r="D349" s="13"/>
      <c r="E349" s="13"/>
      <c r="F349" s="13"/>
      <c r="G349" s="13"/>
      <c r="H349" s="13"/>
      <c r="I349" s="13"/>
      <c r="J349" s="13"/>
    </row>
    <row r="350" spans="1:10">
      <c r="A350" s="137"/>
      <c r="B350" s="13"/>
      <c r="C350" s="13"/>
      <c r="D350" s="13"/>
      <c r="E350" s="13"/>
      <c r="F350" s="13"/>
      <c r="G350" s="13"/>
      <c r="H350" s="13"/>
      <c r="I350" s="13"/>
      <c r="J350" s="13"/>
    </row>
    <row r="351" spans="1:10">
      <c r="A351" s="137"/>
      <c r="B351" s="13"/>
      <c r="C351" s="13"/>
      <c r="D351" s="13"/>
      <c r="E351" s="13"/>
      <c r="F351" s="13"/>
      <c r="G351" s="13"/>
      <c r="H351" s="13"/>
      <c r="I351" s="13"/>
      <c r="J351" s="13"/>
    </row>
    <row r="352" spans="1:10">
      <c r="A352" s="137"/>
      <c r="B352" s="13"/>
      <c r="C352" s="13"/>
      <c r="D352" s="13"/>
      <c r="E352" s="13"/>
      <c r="F352" s="13"/>
      <c r="G352" s="13"/>
      <c r="H352" s="13"/>
      <c r="I352" s="13"/>
      <c r="J352" s="13"/>
    </row>
    <row r="353" spans="1:10">
      <c r="A353" s="137"/>
      <c r="B353" s="13"/>
      <c r="C353" s="13"/>
      <c r="D353" s="13"/>
      <c r="E353" s="13"/>
      <c r="F353" s="13"/>
      <c r="G353" s="13"/>
      <c r="H353" s="13"/>
      <c r="I353" s="13"/>
      <c r="J353" s="13"/>
    </row>
    <row r="354" spans="1:10">
      <c r="A354" s="137"/>
      <c r="B354" s="13"/>
      <c r="C354" s="13"/>
      <c r="D354" s="13"/>
      <c r="E354" s="13"/>
      <c r="F354" s="13"/>
      <c r="G354" s="13"/>
      <c r="H354" s="13"/>
      <c r="I354" s="13"/>
      <c r="J354" s="13"/>
    </row>
    <row r="355" spans="1:10">
      <c r="A355" s="137"/>
      <c r="B355" s="13"/>
      <c r="C355" s="13"/>
      <c r="D355" s="13"/>
      <c r="E355" s="13"/>
      <c r="F355" s="13"/>
      <c r="G355" s="13"/>
      <c r="H355" s="13"/>
      <c r="I355" s="13"/>
      <c r="J355" s="13"/>
    </row>
    <row r="356" spans="1:10">
      <c r="A356" s="137"/>
      <c r="B356" s="13"/>
      <c r="C356" s="13"/>
      <c r="D356" s="13"/>
      <c r="E356" s="13"/>
      <c r="F356" s="13"/>
      <c r="G356" s="13"/>
      <c r="H356" s="13"/>
      <c r="I356" s="13"/>
      <c r="J356" s="13"/>
    </row>
    <row r="357" spans="1:10">
      <c r="A357" s="137"/>
      <c r="B357" s="13"/>
      <c r="C357" s="13"/>
      <c r="D357" s="13"/>
      <c r="E357" s="13"/>
      <c r="F357" s="13"/>
      <c r="G357" s="13"/>
      <c r="H357" s="13"/>
      <c r="I357" s="13"/>
      <c r="J357" s="13"/>
    </row>
    <row r="358" spans="1:10">
      <c r="A358" s="137"/>
      <c r="B358" s="13"/>
      <c r="C358" s="13"/>
      <c r="D358" s="13"/>
      <c r="E358" s="13"/>
      <c r="F358" s="13"/>
      <c r="G358" s="13"/>
      <c r="H358" s="13"/>
      <c r="I358" s="13"/>
      <c r="J358" s="13"/>
    </row>
    <row r="359" spans="1:10">
      <c r="A359" s="137"/>
      <c r="B359" s="13"/>
      <c r="C359" s="13"/>
      <c r="D359" s="13"/>
      <c r="E359" s="13"/>
      <c r="F359" s="13"/>
      <c r="G359" s="13"/>
      <c r="H359" s="13"/>
      <c r="I359" s="13"/>
      <c r="J359" s="13"/>
    </row>
    <row r="360" spans="1:10">
      <c r="A360" s="137"/>
      <c r="B360" s="13"/>
      <c r="C360" s="13"/>
      <c r="D360" s="13"/>
      <c r="E360" s="13"/>
      <c r="F360" s="13"/>
      <c r="G360" s="13"/>
      <c r="H360" s="13"/>
      <c r="I360" s="13"/>
      <c r="J360" s="13"/>
    </row>
    <row r="361" spans="1:10">
      <c r="A361" s="137"/>
      <c r="B361" s="13"/>
      <c r="C361" s="13"/>
      <c r="D361" s="13"/>
      <c r="E361" s="13"/>
      <c r="F361" s="13"/>
      <c r="G361" s="13"/>
      <c r="H361" s="13"/>
      <c r="I361" s="13"/>
      <c r="J361" s="13"/>
    </row>
    <row r="362" spans="1:10">
      <c r="A362" s="137"/>
      <c r="B362" s="13"/>
      <c r="C362" s="13"/>
      <c r="D362" s="13"/>
      <c r="E362" s="13"/>
      <c r="F362" s="13"/>
      <c r="G362" s="13"/>
      <c r="H362" s="13"/>
      <c r="I362" s="13"/>
      <c r="J362" s="13"/>
    </row>
    <row r="363" spans="1:10">
      <c r="A363" s="137"/>
      <c r="B363" s="13"/>
      <c r="C363" s="13"/>
      <c r="D363" s="13"/>
      <c r="E363" s="13"/>
      <c r="F363" s="13"/>
      <c r="G363" s="13"/>
      <c r="H363" s="13"/>
      <c r="I363" s="13"/>
      <c r="J363" s="13"/>
    </row>
    <row r="364" spans="1:10">
      <c r="A364" s="137"/>
      <c r="B364" s="13"/>
      <c r="C364" s="13"/>
      <c r="D364" s="13"/>
      <c r="E364" s="13"/>
      <c r="F364" s="13"/>
      <c r="G364" s="13"/>
      <c r="H364" s="13"/>
      <c r="I364" s="13"/>
      <c r="J364" s="13"/>
    </row>
    <row r="365" spans="1:10">
      <c r="A365" s="137"/>
      <c r="B365" s="13"/>
      <c r="C365" s="13"/>
      <c r="D365" s="13"/>
      <c r="E365" s="13"/>
      <c r="F365" s="13"/>
      <c r="G365" s="13"/>
      <c r="H365" s="13"/>
      <c r="I365" s="13"/>
      <c r="J365" s="13"/>
    </row>
    <row r="366" spans="1:10">
      <c r="A366" s="137"/>
      <c r="B366" s="13"/>
      <c r="C366" s="13"/>
      <c r="D366" s="13"/>
      <c r="E366" s="13"/>
      <c r="F366" s="13"/>
      <c r="G366" s="13"/>
      <c r="H366" s="13"/>
      <c r="I366" s="13"/>
      <c r="J366" s="13"/>
    </row>
    <row r="367" spans="1:10">
      <c r="A367" s="137"/>
      <c r="B367" s="13"/>
      <c r="C367" s="13"/>
      <c r="D367" s="13"/>
      <c r="E367" s="13"/>
      <c r="F367" s="13"/>
      <c r="G367" s="13"/>
      <c r="H367" s="13"/>
      <c r="I367" s="13"/>
      <c r="J367" s="13"/>
    </row>
    <row r="368" spans="1:10">
      <c r="A368" s="137"/>
      <c r="B368" s="13"/>
      <c r="C368" s="13"/>
      <c r="D368" s="13"/>
      <c r="E368" s="13"/>
      <c r="F368" s="13"/>
      <c r="G368" s="13"/>
      <c r="H368" s="13"/>
      <c r="I368" s="13"/>
      <c r="J368" s="13"/>
    </row>
    <row r="369" spans="1:10">
      <c r="A369" s="137"/>
      <c r="B369" s="13"/>
      <c r="C369" s="13"/>
      <c r="D369" s="13"/>
      <c r="E369" s="13"/>
      <c r="F369" s="13"/>
      <c r="G369" s="13"/>
      <c r="H369" s="13"/>
      <c r="I369" s="13"/>
      <c r="J369" s="13"/>
    </row>
    <row r="370" spans="1:10">
      <c r="A370" s="137"/>
      <c r="B370" s="13"/>
      <c r="C370" s="13"/>
      <c r="D370" s="13"/>
      <c r="E370" s="13"/>
      <c r="F370" s="13"/>
      <c r="G370" s="13"/>
      <c r="H370" s="13"/>
      <c r="I370" s="13"/>
      <c r="J370" s="13"/>
    </row>
    <row r="371" spans="1:10">
      <c r="A371" s="137"/>
      <c r="B371" s="13"/>
      <c r="C371" s="13"/>
      <c r="D371" s="13"/>
      <c r="E371" s="13"/>
      <c r="F371" s="13"/>
      <c r="G371" s="13"/>
      <c r="H371" s="13"/>
      <c r="I371" s="13"/>
      <c r="J371" s="13"/>
    </row>
    <row r="372" spans="1:10">
      <c r="A372" s="137"/>
      <c r="B372" s="13"/>
      <c r="C372" s="13"/>
      <c r="D372" s="13"/>
      <c r="E372" s="13"/>
      <c r="F372" s="13"/>
      <c r="G372" s="13"/>
      <c r="H372" s="13"/>
      <c r="I372" s="13"/>
      <c r="J372" s="13"/>
    </row>
    <row r="373" spans="1:10">
      <c r="A373" s="137"/>
      <c r="B373" s="13"/>
      <c r="C373" s="13"/>
      <c r="D373" s="13"/>
      <c r="E373" s="13"/>
      <c r="F373" s="13"/>
      <c r="G373" s="13"/>
      <c r="H373" s="13"/>
      <c r="I373" s="13"/>
      <c r="J373" s="13"/>
    </row>
    <row r="374" spans="1:10">
      <c r="A374" s="137"/>
      <c r="B374" s="13"/>
      <c r="C374" s="13"/>
      <c r="D374" s="13"/>
      <c r="E374" s="13"/>
      <c r="F374" s="13"/>
      <c r="G374" s="13"/>
      <c r="H374" s="13"/>
      <c r="I374" s="13"/>
      <c r="J374" s="13"/>
    </row>
    <row r="375" spans="1:10">
      <c r="A375" s="137"/>
      <c r="B375" s="13"/>
      <c r="C375" s="13"/>
      <c r="D375" s="13"/>
      <c r="E375" s="13"/>
      <c r="F375" s="13"/>
      <c r="G375" s="13"/>
      <c r="H375" s="13"/>
      <c r="I375" s="13"/>
      <c r="J375" s="13"/>
    </row>
    <row r="376" spans="1:10">
      <c r="A376" s="137"/>
      <c r="B376" s="13"/>
      <c r="C376" s="13"/>
      <c r="D376" s="13"/>
      <c r="E376" s="13"/>
      <c r="F376" s="13"/>
      <c r="G376" s="13"/>
      <c r="H376" s="13"/>
      <c r="I376" s="13"/>
      <c r="J376" s="13"/>
    </row>
    <row r="377" spans="1:10">
      <c r="A377" s="137"/>
      <c r="B377" s="13"/>
      <c r="C377" s="13"/>
      <c r="D377" s="13"/>
      <c r="E377" s="13"/>
      <c r="F377" s="13"/>
      <c r="G377" s="13"/>
      <c r="H377" s="13"/>
      <c r="I377" s="13"/>
      <c r="J377" s="13"/>
    </row>
    <row r="378" spans="1:10">
      <c r="A378" s="137"/>
      <c r="B378" s="13"/>
      <c r="C378" s="13"/>
      <c r="D378" s="13"/>
      <c r="E378" s="13"/>
      <c r="F378" s="13"/>
      <c r="G378" s="13"/>
      <c r="H378" s="13"/>
      <c r="I378" s="13"/>
      <c r="J378" s="13"/>
    </row>
    <row r="379" spans="1:10">
      <c r="A379" s="137"/>
      <c r="B379" s="13"/>
      <c r="C379" s="13"/>
      <c r="D379" s="13"/>
      <c r="E379" s="13"/>
      <c r="F379" s="13"/>
      <c r="G379" s="13"/>
      <c r="H379" s="13"/>
      <c r="I379" s="13"/>
      <c r="J379" s="13"/>
    </row>
    <row r="380" spans="1:10">
      <c r="A380" s="137"/>
      <c r="B380" s="13"/>
      <c r="C380" s="13"/>
      <c r="D380" s="13"/>
      <c r="E380" s="13"/>
      <c r="F380" s="13"/>
      <c r="G380" s="13"/>
      <c r="H380" s="13"/>
      <c r="I380" s="13"/>
      <c r="J380" s="13"/>
    </row>
    <row r="381" spans="1:10">
      <c r="A381" s="137"/>
      <c r="B381" s="13"/>
      <c r="C381" s="13"/>
      <c r="D381" s="13"/>
      <c r="E381" s="13"/>
      <c r="F381" s="13"/>
      <c r="G381" s="13"/>
      <c r="H381" s="13"/>
      <c r="I381" s="13"/>
      <c r="J381" s="13"/>
    </row>
    <row r="382" spans="1:10">
      <c r="A382" s="137"/>
      <c r="B382" s="13"/>
      <c r="C382" s="13"/>
      <c r="D382" s="13"/>
      <c r="E382" s="13"/>
      <c r="F382" s="13"/>
      <c r="G382" s="13"/>
      <c r="H382" s="13"/>
      <c r="I382" s="13"/>
      <c r="J382" s="13"/>
    </row>
    <row r="383" spans="1:10">
      <c r="A383" s="137"/>
      <c r="B383" s="13"/>
      <c r="C383" s="13"/>
      <c r="D383" s="13"/>
      <c r="E383" s="13"/>
      <c r="F383" s="13"/>
      <c r="G383" s="13"/>
      <c r="H383" s="13"/>
      <c r="I383" s="13"/>
      <c r="J383" s="13"/>
    </row>
    <row r="384" spans="1:10">
      <c r="A384" s="137"/>
      <c r="B384" s="13"/>
      <c r="C384" s="13"/>
      <c r="D384" s="13"/>
      <c r="E384" s="13"/>
      <c r="F384" s="13"/>
      <c r="G384" s="13"/>
      <c r="H384" s="13"/>
      <c r="I384" s="13"/>
      <c r="J384" s="13"/>
    </row>
    <row r="385" spans="1:10">
      <c r="A385" s="137"/>
      <c r="B385" s="13"/>
      <c r="C385" s="13"/>
      <c r="D385" s="13"/>
      <c r="E385" s="13"/>
      <c r="F385" s="13"/>
      <c r="G385" s="13"/>
      <c r="H385" s="13"/>
      <c r="I385" s="13"/>
      <c r="J385" s="13"/>
    </row>
    <row r="386" spans="1:10">
      <c r="A386" s="137"/>
      <c r="B386" s="13"/>
      <c r="C386" s="13"/>
      <c r="D386" s="13"/>
      <c r="E386" s="13"/>
      <c r="F386" s="13"/>
      <c r="G386" s="13"/>
      <c r="H386" s="13"/>
      <c r="I386" s="13"/>
      <c r="J386" s="13"/>
    </row>
    <row r="387" spans="1:10">
      <c r="A387" s="137"/>
      <c r="B387" s="13"/>
      <c r="C387" s="13"/>
      <c r="D387" s="13"/>
      <c r="E387" s="13"/>
      <c r="F387" s="13"/>
      <c r="G387" s="13"/>
      <c r="H387" s="13"/>
      <c r="I387" s="13"/>
      <c r="J387" s="13"/>
    </row>
    <row r="388" spans="1:10">
      <c r="A388" s="137"/>
      <c r="B388" s="13"/>
      <c r="C388" s="13"/>
      <c r="D388" s="13"/>
      <c r="E388" s="13"/>
      <c r="F388" s="13"/>
      <c r="G388" s="13"/>
      <c r="H388" s="13"/>
      <c r="I388" s="13"/>
      <c r="J388" s="13"/>
    </row>
    <row r="389" spans="1:10">
      <c r="A389" s="137"/>
      <c r="B389" s="13"/>
      <c r="C389" s="13"/>
      <c r="D389" s="13"/>
      <c r="E389" s="13"/>
      <c r="F389" s="13"/>
      <c r="G389" s="13"/>
      <c r="H389" s="13"/>
      <c r="I389" s="13"/>
      <c r="J389" s="13"/>
    </row>
    <row r="390" spans="1:10">
      <c r="A390" s="137"/>
      <c r="B390" s="13"/>
      <c r="C390" s="13"/>
      <c r="D390" s="13"/>
      <c r="E390" s="13"/>
      <c r="F390" s="13"/>
      <c r="G390" s="13"/>
      <c r="H390" s="13"/>
      <c r="I390" s="13"/>
      <c r="J390" s="13"/>
    </row>
    <row r="391" spans="1:10">
      <c r="A391" s="137"/>
      <c r="B391" s="13"/>
      <c r="C391" s="13"/>
      <c r="D391" s="13"/>
      <c r="E391" s="13"/>
      <c r="F391" s="13"/>
      <c r="G391" s="13"/>
      <c r="H391" s="13"/>
      <c r="I391" s="13"/>
      <c r="J391" s="13"/>
    </row>
    <row r="392" spans="1:10">
      <c r="A392" s="137"/>
      <c r="B392" s="13"/>
      <c r="C392" s="13"/>
      <c r="D392" s="13"/>
      <c r="E392" s="13"/>
      <c r="F392" s="13"/>
      <c r="G392" s="13"/>
      <c r="H392" s="13"/>
      <c r="I392" s="13"/>
      <c r="J392" s="13"/>
    </row>
    <row r="393" spans="1:10">
      <c r="A393" s="137"/>
      <c r="B393" s="13"/>
      <c r="C393" s="13"/>
      <c r="D393" s="13"/>
      <c r="E393" s="13"/>
      <c r="F393" s="13"/>
      <c r="G393" s="13"/>
      <c r="H393" s="13"/>
      <c r="I393" s="13"/>
      <c r="J393" s="13"/>
    </row>
    <row r="394" spans="1:10">
      <c r="A394" s="137"/>
      <c r="B394" s="13"/>
      <c r="C394" s="13"/>
      <c r="D394" s="13"/>
      <c r="E394" s="13"/>
      <c r="F394" s="13"/>
      <c r="G394" s="13"/>
      <c r="H394" s="13"/>
      <c r="I394" s="13"/>
      <c r="J394" s="13"/>
    </row>
    <row r="395" spans="1:10">
      <c r="A395" s="137"/>
      <c r="B395" s="13"/>
      <c r="C395" s="13"/>
      <c r="D395" s="13"/>
      <c r="E395" s="13"/>
      <c r="F395" s="13"/>
      <c r="G395" s="13"/>
      <c r="H395" s="13"/>
      <c r="I395" s="13"/>
      <c r="J395" s="13"/>
    </row>
    <row r="396" spans="1:10">
      <c r="A396" s="137"/>
      <c r="B396" s="13"/>
      <c r="C396" s="13"/>
      <c r="D396" s="13"/>
      <c r="E396" s="13"/>
      <c r="F396" s="13"/>
      <c r="G396" s="13"/>
      <c r="H396" s="13"/>
      <c r="I396" s="13"/>
      <c r="J396" s="13"/>
    </row>
    <row r="397" spans="1:10">
      <c r="A397" s="137"/>
      <c r="B397" s="13"/>
      <c r="C397" s="13"/>
      <c r="D397" s="13"/>
      <c r="E397" s="13"/>
      <c r="F397" s="13"/>
      <c r="G397" s="13"/>
      <c r="H397" s="13"/>
      <c r="I397" s="13"/>
      <c r="J397" s="13"/>
    </row>
    <row r="398" spans="1:10">
      <c r="A398" s="137"/>
      <c r="B398" s="13"/>
      <c r="C398" s="13"/>
      <c r="D398" s="13"/>
      <c r="E398" s="13"/>
      <c r="F398" s="13"/>
      <c r="G398" s="13"/>
      <c r="H398" s="13"/>
      <c r="I398" s="13"/>
      <c r="J398" s="13"/>
    </row>
    <row r="399" spans="1:10">
      <c r="A399" s="137"/>
      <c r="B399" s="13"/>
      <c r="C399" s="13"/>
      <c r="D399" s="13"/>
      <c r="E399" s="13"/>
      <c r="F399" s="13"/>
      <c r="G399" s="13"/>
      <c r="H399" s="13"/>
      <c r="I399" s="13"/>
      <c r="J399" s="13"/>
    </row>
    <row r="400" spans="1:10">
      <c r="A400" s="137"/>
      <c r="B400" s="13"/>
      <c r="C400" s="13"/>
      <c r="D400" s="13"/>
      <c r="E400" s="13"/>
      <c r="F400" s="13"/>
      <c r="G400" s="13"/>
      <c r="H400" s="13"/>
      <c r="I400" s="13"/>
      <c r="J400" s="13"/>
    </row>
    <row r="401" spans="1:10">
      <c r="A401" s="137"/>
      <c r="B401" s="13"/>
      <c r="C401" s="13"/>
      <c r="D401" s="13"/>
      <c r="E401" s="13"/>
      <c r="F401" s="13"/>
      <c r="G401" s="13"/>
      <c r="H401" s="13"/>
      <c r="I401" s="13"/>
      <c r="J401" s="13"/>
    </row>
    <row r="402" spans="1:10">
      <c r="A402" s="137"/>
      <c r="B402" s="13"/>
      <c r="C402" s="13"/>
      <c r="D402" s="13"/>
      <c r="E402" s="13"/>
      <c r="F402" s="13"/>
      <c r="G402" s="13"/>
      <c r="H402" s="13"/>
      <c r="I402" s="13"/>
      <c r="J402" s="13"/>
    </row>
    <row r="403" spans="1:10">
      <c r="A403" s="137"/>
      <c r="B403" s="13"/>
      <c r="C403" s="13"/>
      <c r="D403" s="13"/>
      <c r="E403" s="13"/>
      <c r="F403" s="13"/>
      <c r="G403" s="13"/>
      <c r="H403" s="13"/>
      <c r="I403" s="13"/>
      <c r="J403" s="13"/>
    </row>
    <row r="404" spans="1:10">
      <c r="A404" s="137"/>
      <c r="B404" s="13"/>
      <c r="C404" s="13"/>
      <c r="D404" s="13"/>
      <c r="E404" s="13"/>
      <c r="F404" s="13"/>
      <c r="G404" s="13"/>
      <c r="H404" s="13"/>
      <c r="I404" s="13"/>
      <c r="J404" s="13"/>
    </row>
    <row r="405" spans="1:10">
      <c r="A405" s="137"/>
      <c r="B405" s="13"/>
      <c r="C405" s="13"/>
      <c r="D405" s="13"/>
      <c r="E405" s="13"/>
      <c r="F405" s="13"/>
      <c r="G405" s="13"/>
      <c r="H405" s="13"/>
      <c r="I405" s="13"/>
      <c r="J405" s="13"/>
    </row>
    <row r="406" spans="1:10">
      <c r="A406" s="137"/>
      <c r="B406" s="13"/>
      <c r="C406" s="13"/>
      <c r="D406" s="13"/>
      <c r="E406" s="13"/>
      <c r="F406" s="13"/>
      <c r="G406" s="13"/>
      <c r="H406" s="13"/>
      <c r="I406" s="13"/>
      <c r="J406" s="13"/>
    </row>
    <row r="407" spans="1:10">
      <c r="A407" s="137"/>
      <c r="B407" s="13"/>
      <c r="C407" s="13"/>
      <c r="D407" s="13"/>
      <c r="E407" s="13"/>
      <c r="F407" s="13"/>
      <c r="G407" s="13"/>
      <c r="H407" s="13"/>
      <c r="I407" s="13"/>
      <c r="J407" s="13"/>
    </row>
    <row r="408" spans="1:10">
      <c r="A408" s="137"/>
      <c r="B408" s="13"/>
      <c r="C408" s="13"/>
      <c r="D408" s="13"/>
      <c r="E408" s="13"/>
      <c r="F408" s="13"/>
      <c r="G408" s="13"/>
      <c r="H408" s="13"/>
      <c r="I408" s="13"/>
      <c r="J408" s="13"/>
    </row>
    <row r="409" spans="1:10">
      <c r="A409" s="137"/>
      <c r="B409" s="13"/>
      <c r="C409" s="13"/>
      <c r="D409" s="13"/>
      <c r="E409" s="13"/>
      <c r="F409" s="13"/>
      <c r="G409" s="13"/>
      <c r="H409" s="13"/>
      <c r="I409" s="13"/>
      <c r="J409" s="13"/>
    </row>
    <row r="410" spans="1:10">
      <c r="A410" s="137"/>
      <c r="B410" s="13"/>
      <c r="C410" s="13"/>
      <c r="D410" s="13"/>
      <c r="E410" s="13"/>
      <c r="F410" s="13"/>
      <c r="G410" s="13"/>
      <c r="H410" s="13"/>
      <c r="I410" s="13"/>
      <c r="J410" s="13"/>
    </row>
    <row r="411" spans="1:10">
      <c r="A411" s="137"/>
      <c r="B411" s="13"/>
      <c r="C411" s="13"/>
      <c r="D411" s="13"/>
      <c r="E411" s="13"/>
      <c r="F411" s="13"/>
      <c r="G411" s="13"/>
      <c r="H411" s="13"/>
      <c r="I411" s="13"/>
      <c r="J411" s="13"/>
    </row>
    <row r="412" spans="1:10">
      <c r="A412" s="137"/>
      <c r="B412" s="13"/>
      <c r="C412" s="13"/>
      <c r="D412" s="13"/>
      <c r="E412" s="13"/>
      <c r="F412" s="13"/>
      <c r="G412" s="13"/>
      <c r="H412" s="13"/>
      <c r="I412" s="13"/>
      <c r="J412" s="13"/>
    </row>
    <row r="413" spans="1:10">
      <c r="A413" s="137"/>
      <c r="B413" s="13"/>
      <c r="C413" s="13"/>
      <c r="D413" s="13"/>
      <c r="E413" s="13"/>
      <c r="F413" s="13"/>
      <c r="G413" s="13"/>
      <c r="H413" s="13"/>
      <c r="I413" s="13"/>
      <c r="J413" s="13"/>
    </row>
    <row r="414" spans="1:10">
      <c r="A414" s="137"/>
      <c r="B414" s="13"/>
      <c r="C414" s="13"/>
      <c r="D414" s="13"/>
      <c r="E414" s="13"/>
      <c r="F414" s="13"/>
      <c r="G414" s="13"/>
      <c r="H414" s="13"/>
      <c r="I414" s="13"/>
      <c r="J414" s="13"/>
    </row>
    <row r="415" spans="1:10">
      <c r="A415" s="137"/>
      <c r="B415" s="13"/>
      <c r="C415" s="13"/>
      <c r="D415" s="13"/>
      <c r="E415" s="13"/>
      <c r="F415" s="13"/>
      <c r="G415" s="13"/>
      <c r="H415" s="13"/>
      <c r="I415" s="13"/>
      <c r="J415" s="13"/>
    </row>
    <row r="416" spans="1:10">
      <c r="A416" s="137"/>
      <c r="B416" s="13"/>
      <c r="C416" s="13"/>
      <c r="D416" s="13"/>
      <c r="E416" s="13"/>
      <c r="F416" s="13"/>
      <c r="G416" s="13"/>
      <c r="H416" s="13"/>
      <c r="I416" s="13"/>
      <c r="J416" s="13"/>
    </row>
    <row r="417" spans="1:10">
      <c r="A417" s="137"/>
      <c r="B417" s="13"/>
      <c r="C417" s="13"/>
      <c r="D417" s="13"/>
      <c r="E417" s="13"/>
      <c r="F417" s="13"/>
      <c r="G417" s="13"/>
      <c r="H417" s="13"/>
      <c r="I417" s="13"/>
      <c r="J417" s="13"/>
    </row>
    <row r="418" spans="1:10">
      <c r="A418" s="137"/>
      <c r="B418" s="13"/>
      <c r="C418" s="13"/>
      <c r="D418" s="13"/>
      <c r="E418" s="13"/>
      <c r="F418" s="13"/>
      <c r="G418" s="13"/>
      <c r="H418" s="13"/>
      <c r="I418" s="13"/>
      <c r="J418" s="13"/>
    </row>
    <row r="419" spans="1:10">
      <c r="A419" s="137"/>
      <c r="B419" s="13"/>
      <c r="C419" s="13"/>
      <c r="D419" s="13"/>
      <c r="E419" s="13"/>
      <c r="F419" s="13"/>
      <c r="G419" s="13"/>
      <c r="H419" s="13"/>
      <c r="I419" s="13"/>
      <c r="J419" s="13"/>
    </row>
    <row r="420" spans="1:10">
      <c r="A420" s="137"/>
      <c r="B420" s="13"/>
      <c r="C420" s="13"/>
      <c r="D420" s="13"/>
      <c r="E420" s="13"/>
      <c r="F420" s="13"/>
      <c r="G420" s="13"/>
      <c r="H420" s="13"/>
      <c r="I420" s="13"/>
      <c r="J420" s="13"/>
    </row>
    <row r="421" spans="1:10">
      <c r="A421" s="137"/>
      <c r="B421" s="13"/>
      <c r="C421" s="13"/>
      <c r="D421" s="13"/>
      <c r="E421" s="13"/>
      <c r="F421" s="13"/>
      <c r="G421" s="13"/>
      <c r="H421" s="13"/>
      <c r="I421" s="13"/>
      <c r="J421" s="13"/>
    </row>
    <row r="422" spans="1:10">
      <c r="A422" s="137"/>
      <c r="B422" s="13"/>
      <c r="C422" s="13"/>
      <c r="D422" s="13"/>
      <c r="E422" s="13"/>
      <c r="F422" s="13"/>
      <c r="G422" s="13"/>
      <c r="H422" s="13"/>
      <c r="I422" s="13"/>
      <c r="J422" s="13"/>
    </row>
    <row r="423" spans="1:10">
      <c r="A423" s="137"/>
      <c r="B423" s="13"/>
      <c r="C423" s="13"/>
      <c r="D423" s="13"/>
      <c r="E423" s="13"/>
      <c r="F423" s="13"/>
      <c r="G423" s="13"/>
      <c r="H423" s="13"/>
      <c r="I423" s="13"/>
      <c r="J423" s="13"/>
    </row>
    <row r="424" spans="1:10">
      <c r="A424" s="137"/>
      <c r="B424" s="13"/>
      <c r="C424" s="13"/>
      <c r="D424" s="13"/>
      <c r="E424" s="13"/>
      <c r="F424" s="13"/>
      <c r="G424" s="13"/>
      <c r="H424" s="13"/>
      <c r="I424" s="13"/>
      <c r="J424" s="13"/>
    </row>
    <row r="425" spans="1:10">
      <c r="A425" s="137"/>
      <c r="B425" s="13"/>
      <c r="C425" s="13"/>
      <c r="D425" s="13"/>
      <c r="E425" s="13"/>
      <c r="F425" s="13"/>
      <c r="G425" s="13"/>
      <c r="H425" s="13"/>
      <c r="I425" s="13"/>
      <c r="J425" s="13"/>
    </row>
    <row r="426" spans="1:10">
      <c r="A426" s="137"/>
      <c r="B426" s="13"/>
      <c r="C426" s="13"/>
      <c r="D426" s="13"/>
      <c r="E426" s="13"/>
      <c r="F426" s="13"/>
      <c r="G426" s="13"/>
      <c r="H426" s="13"/>
      <c r="I426" s="13"/>
      <c r="J426" s="13"/>
    </row>
    <row r="427" spans="1:10">
      <c r="A427" s="137"/>
      <c r="B427" s="13"/>
      <c r="C427" s="13"/>
      <c r="D427" s="13"/>
      <c r="E427" s="13"/>
      <c r="F427" s="13"/>
      <c r="G427" s="13"/>
      <c r="H427" s="13"/>
      <c r="I427" s="13"/>
      <c r="J427" s="13"/>
    </row>
    <row r="428" spans="1:10">
      <c r="A428" s="137"/>
      <c r="B428" s="13"/>
      <c r="C428" s="13"/>
      <c r="D428" s="13"/>
      <c r="E428" s="13"/>
      <c r="F428" s="13"/>
      <c r="G428" s="13"/>
      <c r="H428" s="13"/>
      <c r="I428" s="13"/>
      <c r="J428" s="13"/>
    </row>
    <row r="429" spans="1:10">
      <c r="A429" s="137"/>
      <c r="B429" s="13"/>
      <c r="C429" s="13"/>
      <c r="D429" s="13"/>
      <c r="E429" s="13"/>
      <c r="F429" s="13"/>
      <c r="G429" s="13"/>
      <c r="H429" s="13"/>
      <c r="I429" s="13"/>
      <c r="J429" s="13"/>
    </row>
    <row r="430" spans="1:10">
      <c r="A430" s="137"/>
      <c r="B430" s="13"/>
      <c r="C430" s="13"/>
      <c r="D430" s="13"/>
      <c r="E430" s="13"/>
      <c r="F430" s="13"/>
      <c r="G430" s="13"/>
      <c r="H430" s="13"/>
      <c r="I430" s="13"/>
      <c r="J430" s="13"/>
    </row>
  </sheetData>
  <mergeCells count="30">
    <mergeCell ref="B45:G45"/>
    <mergeCell ref="O7:O10"/>
    <mergeCell ref="E8:E10"/>
    <mergeCell ref="F8:G8"/>
    <mergeCell ref="H8:H10"/>
    <mergeCell ref="I8:J8"/>
    <mergeCell ref="L8:L10"/>
    <mergeCell ref="M8:N8"/>
    <mergeCell ref="F9:F10"/>
    <mergeCell ref="G9:G10"/>
    <mergeCell ref="I9:I10"/>
    <mergeCell ref="A5:O5"/>
    <mergeCell ref="A6:O6"/>
    <mergeCell ref="A7:A10"/>
    <mergeCell ref="B7:B10"/>
    <mergeCell ref="C7:C10"/>
    <mergeCell ref="D7:D10"/>
    <mergeCell ref="E7:G7"/>
    <mergeCell ref="H7:J7"/>
    <mergeCell ref="K7:K10"/>
    <mergeCell ref="L7:N7"/>
    <mergeCell ref="J9:J10"/>
    <mergeCell ref="M9:M10"/>
    <mergeCell ref="N9:N10"/>
    <mergeCell ref="A4:O4"/>
    <mergeCell ref="A1:H1"/>
    <mergeCell ref="J1:O1"/>
    <mergeCell ref="A2:H2"/>
    <mergeCell ref="J2:O2"/>
    <mergeCell ref="A3:O3"/>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9"/>
  <sheetViews>
    <sheetView topLeftCell="A30" zoomScale="90" zoomScaleNormal="90" workbookViewId="0">
      <selection activeCell="A12" sqref="A12:XFD38"/>
    </sheetView>
  </sheetViews>
  <sheetFormatPr defaultRowHeight="18.75"/>
  <cols>
    <col min="1" max="1" width="5.140625" style="42" customWidth="1"/>
    <col min="2" max="2" width="32.42578125" style="44" customWidth="1"/>
    <col min="3" max="3" width="12.42578125" style="44" customWidth="1"/>
    <col min="4" max="6" width="10.28515625" style="47" hidden="1" customWidth="1"/>
    <col min="7" max="7" width="14.28515625" style="47" customWidth="1"/>
    <col min="8" max="8" width="12.42578125" style="3" customWidth="1"/>
    <col min="9" max="9" width="11" style="3" customWidth="1"/>
    <col min="10" max="10" width="11" style="47" hidden="1" customWidth="1"/>
    <col min="11" max="20" width="11" style="3" hidden="1" customWidth="1"/>
    <col min="21" max="22" width="11" style="3" customWidth="1"/>
    <col min="23" max="23" width="15.28515625" style="3" customWidth="1"/>
    <col min="24" max="28" width="11" style="3" customWidth="1"/>
    <col min="29" max="29" width="14.85546875" style="3" customWidth="1"/>
    <col min="30" max="32" width="11" style="3" customWidth="1"/>
    <col min="33" max="33" width="14.85546875" style="3" customWidth="1"/>
    <col min="34" max="35" width="11" style="3" customWidth="1"/>
    <col min="36" max="36" width="9.42578125" style="3" hidden="1" customWidth="1"/>
    <col min="37" max="37" width="10.42578125" style="3" hidden="1" customWidth="1"/>
    <col min="38" max="38" width="9.7109375" style="3" hidden="1" customWidth="1"/>
    <col min="39" max="266" width="9.140625" style="13"/>
    <col min="267" max="267" width="5.140625" style="13" customWidth="1"/>
    <col min="268" max="268" width="32.42578125" style="13" customWidth="1"/>
    <col min="269" max="271" width="10.28515625" style="13" customWidth="1"/>
    <col min="272" max="273" width="12.42578125" style="13" customWidth="1"/>
    <col min="274" max="274" width="11.28515625" style="13" customWidth="1"/>
    <col min="275" max="275" width="12.42578125" style="13" customWidth="1"/>
    <col min="276" max="276" width="11.28515625" style="13" customWidth="1"/>
    <col min="277" max="277" width="12.42578125" style="13" customWidth="1"/>
    <col min="278" max="278" width="11.28515625" style="13" customWidth="1"/>
    <col min="279" max="279" width="12.42578125" style="13" customWidth="1"/>
    <col min="280" max="280" width="11.28515625" style="13" customWidth="1"/>
    <col min="281" max="281" width="12.42578125" style="13" customWidth="1"/>
    <col min="282" max="282" width="11.28515625" style="13" customWidth="1"/>
    <col min="283" max="283" width="14.140625" style="13" customWidth="1"/>
    <col min="284" max="284" width="10.28515625" style="13" customWidth="1"/>
    <col min="285" max="285" width="17.140625" style="13" customWidth="1"/>
    <col min="286" max="286" width="12" style="13" customWidth="1"/>
    <col min="287" max="287" width="14.140625" style="13" customWidth="1"/>
    <col min="288" max="288" width="10.28515625" style="13" customWidth="1"/>
    <col min="289" max="289" width="17.140625" style="13" customWidth="1"/>
    <col min="290" max="290" width="12" style="13" customWidth="1"/>
    <col min="291" max="291" width="10.7109375" style="13" customWidth="1"/>
    <col min="292" max="294" width="0" style="13" hidden="1" customWidth="1"/>
    <col min="295" max="522" width="9.140625" style="13"/>
    <col min="523" max="523" width="5.140625" style="13" customWidth="1"/>
    <col min="524" max="524" width="32.42578125" style="13" customWidth="1"/>
    <col min="525" max="527" width="10.28515625" style="13" customWidth="1"/>
    <col min="528" max="529" width="12.42578125" style="13" customWidth="1"/>
    <col min="530" max="530" width="11.28515625" style="13" customWidth="1"/>
    <col min="531" max="531" width="12.42578125" style="13" customWidth="1"/>
    <col min="532" max="532" width="11.28515625" style="13" customWidth="1"/>
    <col min="533" max="533" width="12.42578125" style="13" customWidth="1"/>
    <col min="534" max="534" width="11.28515625" style="13" customWidth="1"/>
    <col min="535" max="535" width="12.42578125" style="13" customWidth="1"/>
    <col min="536" max="536" width="11.28515625" style="13" customWidth="1"/>
    <col min="537" max="537" width="12.42578125" style="13" customWidth="1"/>
    <col min="538" max="538" width="11.28515625" style="13" customWidth="1"/>
    <col min="539" max="539" width="14.140625" style="13" customWidth="1"/>
    <col min="540" max="540" width="10.28515625" style="13" customWidth="1"/>
    <col min="541" max="541" width="17.140625" style="13" customWidth="1"/>
    <col min="542" max="542" width="12" style="13" customWidth="1"/>
    <col min="543" max="543" width="14.140625" style="13" customWidth="1"/>
    <col min="544" max="544" width="10.28515625" style="13" customWidth="1"/>
    <col min="545" max="545" width="17.140625" style="13" customWidth="1"/>
    <col min="546" max="546" width="12" style="13" customWidth="1"/>
    <col min="547" max="547" width="10.7109375" style="13" customWidth="1"/>
    <col min="548" max="550" width="0" style="13" hidden="1" customWidth="1"/>
    <col min="551" max="778" width="9.140625" style="13"/>
    <col min="779" max="779" width="5.140625" style="13" customWidth="1"/>
    <col min="780" max="780" width="32.42578125" style="13" customWidth="1"/>
    <col min="781" max="783" width="10.28515625" style="13" customWidth="1"/>
    <col min="784" max="785" width="12.42578125" style="13" customWidth="1"/>
    <col min="786" max="786" width="11.28515625" style="13" customWidth="1"/>
    <col min="787" max="787" width="12.42578125" style="13" customWidth="1"/>
    <col min="788" max="788" width="11.28515625" style="13" customWidth="1"/>
    <col min="789" max="789" width="12.42578125" style="13" customWidth="1"/>
    <col min="790" max="790" width="11.28515625" style="13" customWidth="1"/>
    <col min="791" max="791" width="12.42578125" style="13" customWidth="1"/>
    <col min="792" max="792" width="11.28515625" style="13" customWidth="1"/>
    <col min="793" max="793" width="12.42578125" style="13" customWidth="1"/>
    <col min="794" max="794" width="11.28515625" style="13" customWidth="1"/>
    <col min="795" max="795" width="14.140625" style="13" customWidth="1"/>
    <col min="796" max="796" width="10.28515625" style="13" customWidth="1"/>
    <col min="797" max="797" width="17.140625" style="13" customWidth="1"/>
    <col min="798" max="798" width="12" style="13" customWidth="1"/>
    <col min="799" max="799" width="14.140625" style="13" customWidth="1"/>
    <col min="800" max="800" width="10.28515625" style="13" customWidth="1"/>
    <col min="801" max="801" width="17.140625" style="13" customWidth="1"/>
    <col min="802" max="802" width="12" style="13" customWidth="1"/>
    <col min="803" max="803" width="10.7109375" style="13" customWidth="1"/>
    <col min="804" max="806" width="0" style="13" hidden="1" customWidth="1"/>
    <col min="807" max="1034" width="9.140625" style="13"/>
    <col min="1035" max="1035" width="5.140625" style="13" customWidth="1"/>
    <col min="1036" max="1036" width="32.42578125" style="13" customWidth="1"/>
    <col min="1037" max="1039" width="10.28515625" style="13" customWidth="1"/>
    <col min="1040" max="1041" width="12.42578125" style="13" customWidth="1"/>
    <col min="1042" max="1042" width="11.28515625" style="13" customWidth="1"/>
    <col min="1043" max="1043" width="12.42578125" style="13" customWidth="1"/>
    <col min="1044" max="1044" width="11.28515625" style="13" customWidth="1"/>
    <col min="1045" max="1045" width="12.42578125" style="13" customWidth="1"/>
    <col min="1046" max="1046" width="11.28515625" style="13" customWidth="1"/>
    <col min="1047" max="1047" width="12.42578125" style="13" customWidth="1"/>
    <col min="1048" max="1048" width="11.28515625" style="13" customWidth="1"/>
    <col min="1049" max="1049" width="12.42578125" style="13" customWidth="1"/>
    <col min="1050" max="1050" width="11.28515625" style="13" customWidth="1"/>
    <col min="1051" max="1051" width="14.140625" style="13" customWidth="1"/>
    <col min="1052" max="1052" width="10.28515625" style="13" customWidth="1"/>
    <col min="1053" max="1053" width="17.140625" style="13" customWidth="1"/>
    <col min="1054" max="1054" width="12" style="13" customWidth="1"/>
    <col min="1055" max="1055" width="14.140625" style="13" customWidth="1"/>
    <col min="1056" max="1056" width="10.28515625" style="13" customWidth="1"/>
    <col min="1057" max="1057" width="17.140625" style="13" customWidth="1"/>
    <col min="1058" max="1058" width="12" style="13" customWidth="1"/>
    <col min="1059" max="1059" width="10.7109375" style="13" customWidth="1"/>
    <col min="1060" max="1062" width="0" style="13" hidden="1" customWidth="1"/>
    <col min="1063" max="1290" width="9.140625" style="13"/>
    <col min="1291" max="1291" width="5.140625" style="13" customWidth="1"/>
    <col min="1292" max="1292" width="32.42578125" style="13" customWidth="1"/>
    <col min="1293" max="1295" width="10.28515625" style="13" customWidth="1"/>
    <col min="1296" max="1297" width="12.42578125" style="13" customWidth="1"/>
    <col min="1298" max="1298" width="11.28515625" style="13" customWidth="1"/>
    <col min="1299" max="1299" width="12.42578125" style="13" customWidth="1"/>
    <col min="1300" max="1300" width="11.28515625" style="13" customWidth="1"/>
    <col min="1301" max="1301" width="12.42578125" style="13" customWidth="1"/>
    <col min="1302" max="1302" width="11.28515625" style="13" customWidth="1"/>
    <col min="1303" max="1303" width="12.42578125" style="13" customWidth="1"/>
    <col min="1304" max="1304" width="11.28515625" style="13" customWidth="1"/>
    <col min="1305" max="1305" width="12.42578125" style="13" customWidth="1"/>
    <col min="1306" max="1306" width="11.28515625" style="13" customWidth="1"/>
    <col min="1307" max="1307" width="14.140625" style="13" customWidth="1"/>
    <col min="1308" max="1308" width="10.28515625" style="13" customWidth="1"/>
    <col min="1309" max="1309" width="17.140625" style="13" customWidth="1"/>
    <col min="1310" max="1310" width="12" style="13" customWidth="1"/>
    <col min="1311" max="1311" width="14.140625" style="13" customWidth="1"/>
    <col min="1312" max="1312" width="10.28515625" style="13" customWidth="1"/>
    <col min="1313" max="1313" width="17.140625" style="13" customWidth="1"/>
    <col min="1314" max="1314" width="12" style="13" customWidth="1"/>
    <col min="1315" max="1315" width="10.7109375" style="13" customWidth="1"/>
    <col min="1316" max="1318" width="0" style="13" hidden="1" customWidth="1"/>
    <col min="1319" max="1546" width="9.140625" style="13"/>
    <col min="1547" max="1547" width="5.140625" style="13" customWidth="1"/>
    <col min="1548" max="1548" width="32.42578125" style="13" customWidth="1"/>
    <col min="1549" max="1551" width="10.28515625" style="13" customWidth="1"/>
    <col min="1552" max="1553" width="12.42578125" style="13" customWidth="1"/>
    <col min="1554" max="1554" width="11.28515625" style="13" customWidth="1"/>
    <col min="1555" max="1555" width="12.42578125" style="13" customWidth="1"/>
    <col min="1556" max="1556" width="11.28515625" style="13" customWidth="1"/>
    <col min="1557" max="1557" width="12.42578125" style="13" customWidth="1"/>
    <col min="1558" max="1558" width="11.28515625" style="13" customWidth="1"/>
    <col min="1559" max="1559" width="12.42578125" style="13" customWidth="1"/>
    <col min="1560" max="1560" width="11.28515625" style="13" customWidth="1"/>
    <col min="1561" max="1561" width="12.42578125" style="13" customWidth="1"/>
    <col min="1562" max="1562" width="11.28515625" style="13" customWidth="1"/>
    <col min="1563" max="1563" width="14.140625" style="13" customWidth="1"/>
    <col min="1564" max="1564" width="10.28515625" style="13" customWidth="1"/>
    <col min="1565" max="1565" width="17.140625" style="13" customWidth="1"/>
    <col min="1566" max="1566" width="12" style="13" customWidth="1"/>
    <col min="1567" max="1567" width="14.140625" style="13" customWidth="1"/>
    <col min="1568" max="1568" width="10.28515625" style="13" customWidth="1"/>
    <col min="1569" max="1569" width="17.140625" style="13" customWidth="1"/>
    <col min="1570" max="1570" width="12" style="13" customWidth="1"/>
    <col min="1571" max="1571" width="10.7109375" style="13" customWidth="1"/>
    <col min="1572" max="1574" width="0" style="13" hidden="1" customWidth="1"/>
    <col min="1575" max="1802" width="9.140625" style="13"/>
    <col min="1803" max="1803" width="5.140625" style="13" customWidth="1"/>
    <col min="1804" max="1804" width="32.42578125" style="13" customWidth="1"/>
    <col min="1805" max="1807" width="10.28515625" style="13" customWidth="1"/>
    <col min="1808" max="1809" width="12.42578125" style="13" customWidth="1"/>
    <col min="1810" max="1810" width="11.28515625" style="13" customWidth="1"/>
    <col min="1811" max="1811" width="12.42578125" style="13" customWidth="1"/>
    <col min="1812" max="1812" width="11.28515625" style="13" customWidth="1"/>
    <col min="1813" max="1813" width="12.42578125" style="13" customWidth="1"/>
    <col min="1814" max="1814" width="11.28515625" style="13" customWidth="1"/>
    <col min="1815" max="1815" width="12.42578125" style="13" customWidth="1"/>
    <col min="1816" max="1816" width="11.28515625" style="13" customWidth="1"/>
    <col min="1817" max="1817" width="12.42578125" style="13" customWidth="1"/>
    <col min="1818" max="1818" width="11.28515625" style="13" customWidth="1"/>
    <col min="1819" max="1819" width="14.140625" style="13" customWidth="1"/>
    <col min="1820" max="1820" width="10.28515625" style="13" customWidth="1"/>
    <col min="1821" max="1821" width="17.140625" style="13" customWidth="1"/>
    <col min="1822" max="1822" width="12" style="13" customWidth="1"/>
    <col min="1823" max="1823" width="14.140625" style="13" customWidth="1"/>
    <col min="1824" max="1824" width="10.28515625" style="13" customWidth="1"/>
    <col min="1825" max="1825" width="17.140625" style="13" customWidth="1"/>
    <col min="1826" max="1826" width="12" style="13" customWidth="1"/>
    <col min="1827" max="1827" width="10.7109375" style="13" customWidth="1"/>
    <col min="1828" max="1830" width="0" style="13" hidden="1" customWidth="1"/>
    <col min="1831" max="2058" width="9.140625" style="13"/>
    <col min="2059" max="2059" width="5.140625" style="13" customWidth="1"/>
    <col min="2060" max="2060" width="32.42578125" style="13" customWidth="1"/>
    <col min="2061" max="2063" width="10.28515625" style="13" customWidth="1"/>
    <col min="2064" max="2065" width="12.42578125" style="13" customWidth="1"/>
    <col min="2066" max="2066" width="11.28515625" style="13" customWidth="1"/>
    <col min="2067" max="2067" width="12.42578125" style="13" customWidth="1"/>
    <col min="2068" max="2068" width="11.28515625" style="13" customWidth="1"/>
    <col min="2069" max="2069" width="12.42578125" style="13" customWidth="1"/>
    <col min="2070" max="2070" width="11.28515625" style="13" customWidth="1"/>
    <col min="2071" max="2071" width="12.42578125" style="13" customWidth="1"/>
    <col min="2072" max="2072" width="11.28515625" style="13" customWidth="1"/>
    <col min="2073" max="2073" width="12.42578125" style="13" customWidth="1"/>
    <col min="2074" max="2074" width="11.28515625" style="13" customWidth="1"/>
    <col min="2075" max="2075" width="14.140625" style="13" customWidth="1"/>
    <col min="2076" max="2076" width="10.28515625" style="13" customWidth="1"/>
    <col min="2077" max="2077" width="17.140625" style="13" customWidth="1"/>
    <col min="2078" max="2078" width="12" style="13" customWidth="1"/>
    <col min="2079" max="2079" width="14.140625" style="13" customWidth="1"/>
    <col min="2080" max="2080" width="10.28515625" style="13" customWidth="1"/>
    <col min="2081" max="2081" width="17.140625" style="13" customWidth="1"/>
    <col min="2082" max="2082" width="12" style="13" customWidth="1"/>
    <col min="2083" max="2083" width="10.7109375" style="13" customWidth="1"/>
    <col min="2084" max="2086" width="0" style="13" hidden="1" customWidth="1"/>
    <col min="2087" max="2314" width="9.140625" style="13"/>
    <col min="2315" max="2315" width="5.140625" style="13" customWidth="1"/>
    <col min="2316" max="2316" width="32.42578125" style="13" customWidth="1"/>
    <col min="2317" max="2319" width="10.28515625" style="13" customWidth="1"/>
    <col min="2320" max="2321" width="12.42578125" style="13" customWidth="1"/>
    <col min="2322" max="2322" width="11.28515625" style="13" customWidth="1"/>
    <col min="2323" max="2323" width="12.42578125" style="13" customWidth="1"/>
    <col min="2324" max="2324" width="11.28515625" style="13" customWidth="1"/>
    <col min="2325" max="2325" width="12.42578125" style="13" customWidth="1"/>
    <col min="2326" max="2326" width="11.28515625" style="13" customWidth="1"/>
    <col min="2327" max="2327" width="12.42578125" style="13" customWidth="1"/>
    <col min="2328" max="2328" width="11.28515625" style="13" customWidth="1"/>
    <col min="2329" max="2329" width="12.42578125" style="13" customWidth="1"/>
    <col min="2330" max="2330" width="11.28515625" style="13" customWidth="1"/>
    <col min="2331" max="2331" width="14.140625" style="13" customWidth="1"/>
    <col min="2332" max="2332" width="10.28515625" style="13" customWidth="1"/>
    <col min="2333" max="2333" width="17.140625" style="13" customWidth="1"/>
    <col min="2334" max="2334" width="12" style="13" customWidth="1"/>
    <col min="2335" max="2335" width="14.140625" style="13" customWidth="1"/>
    <col min="2336" max="2336" width="10.28515625" style="13" customWidth="1"/>
    <col min="2337" max="2337" width="17.140625" style="13" customWidth="1"/>
    <col min="2338" max="2338" width="12" style="13" customWidth="1"/>
    <col min="2339" max="2339" width="10.7109375" style="13" customWidth="1"/>
    <col min="2340" max="2342" width="0" style="13" hidden="1" customWidth="1"/>
    <col min="2343" max="2570" width="9.140625" style="13"/>
    <col min="2571" max="2571" width="5.140625" style="13" customWidth="1"/>
    <col min="2572" max="2572" width="32.42578125" style="13" customWidth="1"/>
    <col min="2573" max="2575" width="10.28515625" style="13" customWidth="1"/>
    <col min="2576" max="2577" width="12.42578125" style="13" customWidth="1"/>
    <col min="2578" max="2578" width="11.28515625" style="13" customWidth="1"/>
    <col min="2579" max="2579" width="12.42578125" style="13" customWidth="1"/>
    <col min="2580" max="2580" width="11.28515625" style="13" customWidth="1"/>
    <col min="2581" max="2581" width="12.42578125" style="13" customWidth="1"/>
    <col min="2582" max="2582" width="11.28515625" style="13" customWidth="1"/>
    <col min="2583" max="2583" width="12.42578125" style="13" customWidth="1"/>
    <col min="2584" max="2584" width="11.28515625" style="13" customWidth="1"/>
    <col min="2585" max="2585" width="12.42578125" style="13" customWidth="1"/>
    <col min="2586" max="2586" width="11.28515625" style="13" customWidth="1"/>
    <col min="2587" max="2587" width="14.140625" style="13" customWidth="1"/>
    <col min="2588" max="2588" width="10.28515625" style="13" customWidth="1"/>
    <col min="2589" max="2589" width="17.140625" style="13" customWidth="1"/>
    <col min="2590" max="2590" width="12" style="13" customWidth="1"/>
    <col min="2591" max="2591" width="14.140625" style="13" customWidth="1"/>
    <col min="2592" max="2592" width="10.28515625" style="13" customWidth="1"/>
    <col min="2593" max="2593" width="17.140625" style="13" customWidth="1"/>
    <col min="2594" max="2594" width="12" style="13" customWidth="1"/>
    <col min="2595" max="2595" width="10.7109375" style="13" customWidth="1"/>
    <col min="2596" max="2598" width="0" style="13" hidden="1" customWidth="1"/>
    <col min="2599" max="2826" width="9.140625" style="13"/>
    <col min="2827" max="2827" width="5.140625" style="13" customWidth="1"/>
    <col min="2828" max="2828" width="32.42578125" style="13" customWidth="1"/>
    <col min="2829" max="2831" width="10.28515625" style="13" customWidth="1"/>
    <col min="2832" max="2833" width="12.42578125" style="13" customWidth="1"/>
    <col min="2834" max="2834" width="11.28515625" style="13" customWidth="1"/>
    <col min="2835" max="2835" width="12.42578125" style="13" customWidth="1"/>
    <col min="2836" max="2836" width="11.28515625" style="13" customWidth="1"/>
    <col min="2837" max="2837" width="12.42578125" style="13" customWidth="1"/>
    <col min="2838" max="2838" width="11.28515625" style="13" customWidth="1"/>
    <col min="2839" max="2839" width="12.42578125" style="13" customWidth="1"/>
    <col min="2840" max="2840" width="11.28515625" style="13" customWidth="1"/>
    <col min="2841" max="2841" width="12.42578125" style="13" customWidth="1"/>
    <col min="2842" max="2842" width="11.28515625" style="13" customWidth="1"/>
    <col min="2843" max="2843" width="14.140625" style="13" customWidth="1"/>
    <col min="2844" max="2844" width="10.28515625" style="13" customWidth="1"/>
    <col min="2845" max="2845" width="17.140625" style="13" customWidth="1"/>
    <col min="2846" max="2846" width="12" style="13" customWidth="1"/>
    <col min="2847" max="2847" width="14.140625" style="13" customWidth="1"/>
    <col min="2848" max="2848" width="10.28515625" style="13" customWidth="1"/>
    <col min="2849" max="2849" width="17.140625" style="13" customWidth="1"/>
    <col min="2850" max="2850" width="12" style="13" customWidth="1"/>
    <col min="2851" max="2851" width="10.7109375" style="13" customWidth="1"/>
    <col min="2852" max="2854" width="0" style="13" hidden="1" customWidth="1"/>
    <col min="2855" max="3082" width="9.140625" style="13"/>
    <col min="3083" max="3083" width="5.140625" style="13" customWidth="1"/>
    <col min="3084" max="3084" width="32.42578125" style="13" customWidth="1"/>
    <col min="3085" max="3087" width="10.28515625" style="13" customWidth="1"/>
    <col min="3088" max="3089" width="12.42578125" style="13" customWidth="1"/>
    <col min="3090" max="3090" width="11.28515625" style="13" customWidth="1"/>
    <col min="3091" max="3091" width="12.42578125" style="13" customWidth="1"/>
    <col min="3092" max="3092" width="11.28515625" style="13" customWidth="1"/>
    <col min="3093" max="3093" width="12.42578125" style="13" customWidth="1"/>
    <col min="3094" max="3094" width="11.28515625" style="13" customWidth="1"/>
    <col min="3095" max="3095" width="12.42578125" style="13" customWidth="1"/>
    <col min="3096" max="3096" width="11.28515625" style="13" customWidth="1"/>
    <col min="3097" max="3097" width="12.42578125" style="13" customWidth="1"/>
    <col min="3098" max="3098" width="11.28515625" style="13" customWidth="1"/>
    <col min="3099" max="3099" width="14.140625" style="13" customWidth="1"/>
    <col min="3100" max="3100" width="10.28515625" style="13" customWidth="1"/>
    <col min="3101" max="3101" width="17.140625" style="13" customWidth="1"/>
    <col min="3102" max="3102" width="12" style="13" customWidth="1"/>
    <col min="3103" max="3103" width="14.140625" style="13" customWidth="1"/>
    <col min="3104" max="3104" width="10.28515625" style="13" customWidth="1"/>
    <col min="3105" max="3105" width="17.140625" style="13" customWidth="1"/>
    <col min="3106" max="3106" width="12" style="13" customWidth="1"/>
    <col min="3107" max="3107" width="10.7109375" style="13" customWidth="1"/>
    <col min="3108" max="3110" width="0" style="13" hidden="1" customWidth="1"/>
    <col min="3111" max="3338" width="9.140625" style="13"/>
    <col min="3339" max="3339" width="5.140625" style="13" customWidth="1"/>
    <col min="3340" max="3340" width="32.42578125" style="13" customWidth="1"/>
    <col min="3341" max="3343" width="10.28515625" style="13" customWidth="1"/>
    <col min="3344" max="3345" width="12.42578125" style="13" customWidth="1"/>
    <col min="3346" max="3346" width="11.28515625" style="13" customWidth="1"/>
    <col min="3347" max="3347" width="12.42578125" style="13" customWidth="1"/>
    <col min="3348" max="3348" width="11.28515625" style="13" customWidth="1"/>
    <col min="3349" max="3349" width="12.42578125" style="13" customWidth="1"/>
    <col min="3350" max="3350" width="11.28515625" style="13" customWidth="1"/>
    <col min="3351" max="3351" width="12.42578125" style="13" customWidth="1"/>
    <col min="3352" max="3352" width="11.28515625" style="13" customWidth="1"/>
    <col min="3353" max="3353" width="12.42578125" style="13" customWidth="1"/>
    <col min="3354" max="3354" width="11.28515625" style="13" customWidth="1"/>
    <col min="3355" max="3355" width="14.140625" style="13" customWidth="1"/>
    <col min="3356" max="3356" width="10.28515625" style="13" customWidth="1"/>
    <col min="3357" max="3357" width="17.140625" style="13" customWidth="1"/>
    <col min="3358" max="3358" width="12" style="13" customWidth="1"/>
    <col min="3359" max="3359" width="14.140625" style="13" customWidth="1"/>
    <col min="3360" max="3360" width="10.28515625" style="13" customWidth="1"/>
    <col min="3361" max="3361" width="17.140625" style="13" customWidth="1"/>
    <col min="3362" max="3362" width="12" style="13" customWidth="1"/>
    <col min="3363" max="3363" width="10.7109375" style="13" customWidth="1"/>
    <col min="3364" max="3366" width="0" style="13" hidden="1" customWidth="1"/>
    <col min="3367" max="3594" width="9.140625" style="13"/>
    <col min="3595" max="3595" width="5.140625" style="13" customWidth="1"/>
    <col min="3596" max="3596" width="32.42578125" style="13" customWidth="1"/>
    <col min="3597" max="3599" width="10.28515625" style="13" customWidth="1"/>
    <col min="3600" max="3601" width="12.42578125" style="13" customWidth="1"/>
    <col min="3602" max="3602" width="11.28515625" style="13" customWidth="1"/>
    <col min="3603" max="3603" width="12.42578125" style="13" customWidth="1"/>
    <col min="3604" max="3604" width="11.28515625" style="13" customWidth="1"/>
    <col min="3605" max="3605" width="12.42578125" style="13" customWidth="1"/>
    <col min="3606" max="3606" width="11.28515625" style="13" customWidth="1"/>
    <col min="3607" max="3607" width="12.42578125" style="13" customWidth="1"/>
    <col min="3608" max="3608" width="11.28515625" style="13" customWidth="1"/>
    <col min="3609" max="3609" width="12.42578125" style="13" customWidth="1"/>
    <col min="3610" max="3610" width="11.28515625" style="13" customWidth="1"/>
    <col min="3611" max="3611" width="14.140625" style="13" customWidth="1"/>
    <col min="3612" max="3612" width="10.28515625" style="13" customWidth="1"/>
    <col min="3613" max="3613" width="17.140625" style="13" customWidth="1"/>
    <col min="3614" max="3614" width="12" style="13" customWidth="1"/>
    <col min="3615" max="3615" width="14.140625" style="13" customWidth="1"/>
    <col min="3616" max="3616" width="10.28515625" style="13" customWidth="1"/>
    <col min="3617" max="3617" width="17.140625" style="13" customWidth="1"/>
    <col min="3618" max="3618" width="12" style="13" customWidth="1"/>
    <col min="3619" max="3619" width="10.7109375" style="13" customWidth="1"/>
    <col min="3620" max="3622" width="0" style="13" hidden="1" customWidth="1"/>
    <col min="3623" max="3850" width="9.140625" style="13"/>
    <col min="3851" max="3851" width="5.140625" style="13" customWidth="1"/>
    <col min="3852" max="3852" width="32.42578125" style="13" customWidth="1"/>
    <col min="3853" max="3855" width="10.28515625" style="13" customWidth="1"/>
    <col min="3856" max="3857" width="12.42578125" style="13" customWidth="1"/>
    <col min="3858" max="3858" width="11.28515625" style="13" customWidth="1"/>
    <col min="3859" max="3859" width="12.42578125" style="13" customWidth="1"/>
    <col min="3860" max="3860" width="11.28515625" style="13" customWidth="1"/>
    <col min="3861" max="3861" width="12.42578125" style="13" customWidth="1"/>
    <col min="3862" max="3862" width="11.28515625" style="13" customWidth="1"/>
    <col min="3863" max="3863" width="12.42578125" style="13" customWidth="1"/>
    <col min="3864" max="3864" width="11.28515625" style="13" customWidth="1"/>
    <col min="3865" max="3865" width="12.42578125" style="13" customWidth="1"/>
    <col min="3866" max="3866" width="11.28515625" style="13" customWidth="1"/>
    <col min="3867" max="3867" width="14.140625" style="13" customWidth="1"/>
    <col min="3868" max="3868" width="10.28515625" style="13" customWidth="1"/>
    <col min="3869" max="3869" width="17.140625" style="13" customWidth="1"/>
    <col min="3870" max="3870" width="12" style="13" customWidth="1"/>
    <col min="3871" max="3871" width="14.140625" style="13" customWidth="1"/>
    <col min="3872" max="3872" width="10.28515625" style="13" customWidth="1"/>
    <col min="3873" max="3873" width="17.140625" style="13" customWidth="1"/>
    <col min="3874" max="3874" width="12" style="13" customWidth="1"/>
    <col min="3875" max="3875" width="10.7109375" style="13" customWidth="1"/>
    <col min="3876" max="3878" width="0" style="13" hidden="1" customWidth="1"/>
    <col min="3879" max="4106" width="9.140625" style="13"/>
    <col min="4107" max="4107" width="5.140625" style="13" customWidth="1"/>
    <col min="4108" max="4108" width="32.42578125" style="13" customWidth="1"/>
    <col min="4109" max="4111" width="10.28515625" style="13" customWidth="1"/>
    <col min="4112" max="4113" width="12.42578125" style="13" customWidth="1"/>
    <col min="4114" max="4114" width="11.28515625" style="13" customWidth="1"/>
    <col min="4115" max="4115" width="12.42578125" style="13" customWidth="1"/>
    <col min="4116" max="4116" width="11.28515625" style="13" customWidth="1"/>
    <col min="4117" max="4117" width="12.42578125" style="13" customWidth="1"/>
    <col min="4118" max="4118" width="11.28515625" style="13" customWidth="1"/>
    <col min="4119" max="4119" width="12.42578125" style="13" customWidth="1"/>
    <col min="4120" max="4120" width="11.28515625" style="13" customWidth="1"/>
    <col min="4121" max="4121" width="12.42578125" style="13" customWidth="1"/>
    <col min="4122" max="4122" width="11.28515625" style="13" customWidth="1"/>
    <col min="4123" max="4123" width="14.140625" style="13" customWidth="1"/>
    <col min="4124" max="4124" width="10.28515625" style="13" customWidth="1"/>
    <col min="4125" max="4125" width="17.140625" style="13" customWidth="1"/>
    <col min="4126" max="4126" width="12" style="13" customWidth="1"/>
    <col min="4127" max="4127" width="14.140625" style="13" customWidth="1"/>
    <col min="4128" max="4128" width="10.28515625" style="13" customWidth="1"/>
    <col min="4129" max="4129" width="17.140625" style="13" customWidth="1"/>
    <col min="4130" max="4130" width="12" style="13" customWidth="1"/>
    <col min="4131" max="4131" width="10.7109375" style="13" customWidth="1"/>
    <col min="4132" max="4134" width="0" style="13" hidden="1" customWidth="1"/>
    <col min="4135" max="4362" width="9.140625" style="13"/>
    <col min="4363" max="4363" width="5.140625" style="13" customWidth="1"/>
    <col min="4364" max="4364" width="32.42578125" style="13" customWidth="1"/>
    <col min="4365" max="4367" width="10.28515625" style="13" customWidth="1"/>
    <col min="4368" max="4369" width="12.42578125" style="13" customWidth="1"/>
    <col min="4370" max="4370" width="11.28515625" style="13" customWidth="1"/>
    <col min="4371" max="4371" width="12.42578125" style="13" customWidth="1"/>
    <col min="4372" max="4372" width="11.28515625" style="13" customWidth="1"/>
    <col min="4373" max="4373" width="12.42578125" style="13" customWidth="1"/>
    <col min="4374" max="4374" width="11.28515625" style="13" customWidth="1"/>
    <col min="4375" max="4375" width="12.42578125" style="13" customWidth="1"/>
    <col min="4376" max="4376" width="11.28515625" style="13" customWidth="1"/>
    <col min="4377" max="4377" width="12.42578125" style="13" customWidth="1"/>
    <col min="4378" max="4378" width="11.28515625" style="13" customWidth="1"/>
    <col min="4379" max="4379" width="14.140625" style="13" customWidth="1"/>
    <col min="4380" max="4380" width="10.28515625" style="13" customWidth="1"/>
    <col min="4381" max="4381" width="17.140625" style="13" customWidth="1"/>
    <col min="4382" max="4382" width="12" style="13" customWidth="1"/>
    <col min="4383" max="4383" width="14.140625" style="13" customWidth="1"/>
    <col min="4384" max="4384" width="10.28515625" style="13" customWidth="1"/>
    <col min="4385" max="4385" width="17.140625" style="13" customWidth="1"/>
    <col min="4386" max="4386" width="12" style="13" customWidth="1"/>
    <col min="4387" max="4387" width="10.7109375" style="13" customWidth="1"/>
    <col min="4388" max="4390" width="0" style="13" hidden="1" customWidth="1"/>
    <col min="4391" max="4618" width="9.140625" style="13"/>
    <col min="4619" max="4619" width="5.140625" style="13" customWidth="1"/>
    <col min="4620" max="4620" width="32.42578125" style="13" customWidth="1"/>
    <col min="4621" max="4623" width="10.28515625" style="13" customWidth="1"/>
    <col min="4624" max="4625" width="12.42578125" style="13" customWidth="1"/>
    <col min="4626" max="4626" width="11.28515625" style="13" customWidth="1"/>
    <col min="4627" max="4627" width="12.42578125" style="13" customWidth="1"/>
    <col min="4628" max="4628" width="11.28515625" style="13" customWidth="1"/>
    <col min="4629" max="4629" width="12.42578125" style="13" customWidth="1"/>
    <col min="4630" max="4630" width="11.28515625" style="13" customWidth="1"/>
    <col min="4631" max="4631" width="12.42578125" style="13" customWidth="1"/>
    <col min="4632" max="4632" width="11.28515625" style="13" customWidth="1"/>
    <col min="4633" max="4633" width="12.42578125" style="13" customWidth="1"/>
    <col min="4634" max="4634" width="11.28515625" style="13" customWidth="1"/>
    <col min="4635" max="4635" width="14.140625" style="13" customWidth="1"/>
    <col min="4636" max="4636" width="10.28515625" style="13" customWidth="1"/>
    <col min="4637" max="4637" width="17.140625" style="13" customWidth="1"/>
    <col min="4638" max="4638" width="12" style="13" customWidth="1"/>
    <col min="4639" max="4639" width="14.140625" style="13" customWidth="1"/>
    <col min="4640" max="4640" width="10.28515625" style="13" customWidth="1"/>
    <col min="4641" max="4641" width="17.140625" style="13" customWidth="1"/>
    <col min="4642" max="4642" width="12" style="13" customWidth="1"/>
    <col min="4643" max="4643" width="10.7109375" style="13" customWidth="1"/>
    <col min="4644" max="4646" width="0" style="13" hidden="1" customWidth="1"/>
    <col min="4647" max="4874" width="9.140625" style="13"/>
    <col min="4875" max="4875" width="5.140625" style="13" customWidth="1"/>
    <col min="4876" max="4876" width="32.42578125" style="13" customWidth="1"/>
    <col min="4877" max="4879" width="10.28515625" style="13" customWidth="1"/>
    <col min="4880" max="4881" width="12.42578125" style="13" customWidth="1"/>
    <col min="4882" max="4882" width="11.28515625" style="13" customWidth="1"/>
    <col min="4883" max="4883" width="12.42578125" style="13" customWidth="1"/>
    <col min="4884" max="4884" width="11.28515625" style="13" customWidth="1"/>
    <col min="4885" max="4885" width="12.42578125" style="13" customWidth="1"/>
    <col min="4886" max="4886" width="11.28515625" style="13" customWidth="1"/>
    <col min="4887" max="4887" width="12.42578125" style="13" customWidth="1"/>
    <col min="4888" max="4888" width="11.28515625" style="13" customWidth="1"/>
    <col min="4889" max="4889" width="12.42578125" style="13" customWidth="1"/>
    <col min="4890" max="4890" width="11.28515625" style="13" customWidth="1"/>
    <col min="4891" max="4891" width="14.140625" style="13" customWidth="1"/>
    <col min="4892" max="4892" width="10.28515625" style="13" customWidth="1"/>
    <col min="4893" max="4893" width="17.140625" style="13" customWidth="1"/>
    <col min="4894" max="4894" width="12" style="13" customWidth="1"/>
    <col min="4895" max="4895" width="14.140625" style="13" customWidth="1"/>
    <col min="4896" max="4896" width="10.28515625" style="13" customWidth="1"/>
    <col min="4897" max="4897" width="17.140625" style="13" customWidth="1"/>
    <col min="4898" max="4898" width="12" style="13" customWidth="1"/>
    <col min="4899" max="4899" width="10.7109375" style="13" customWidth="1"/>
    <col min="4900" max="4902" width="0" style="13" hidden="1" customWidth="1"/>
    <col min="4903" max="5130" width="9.140625" style="13"/>
    <col min="5131" max="5131" width="5.140625" style="13" customWidth="1"/>
    <col min="5132" max="5132" width="32.42578125" style="13" customWidth="1"/>
    <col min="5133" max="5135" width="10.28515625" style="13" customWidth="1"/>
    <col min="5136" max="5137" width="12.42578125" style="13" customWidth="1"/>
    <col min="5138" max="5138" width="11.28515625" style="13" customWidth="1"/>
    <col min="5139" max="5139" width="12.42578125" style="13" customWidth="1"/>
    <col min="5140" max="5140" width="11.28515625" style="13" customWidth="1"/>
    <col min="5141" max="5141" width="12.42578125" style="13" customWidth="1"/>
    <col min="5142" max="5142" width="11.28515625" style="13" customWidth="1"/>
    <col min="5143" max="5143" width="12.42578125" style="13" customWidth="1"/>
    <col min="5144" max="5144" width="11.28515625" style="13" customWidth="1"/>
    <col min="5145" max="5145" width="12.42578125" style="13" customWidth="1"/>
    <col min="5146" max="5146" width="11.28515625" style="13" customWidth="1"/>
    <col min="5147" max="5147" width="14.140625" style="13" customWidth="1"/>
    <col min="5148" max="5148" width="10.28515625" style="13" customWidth="1"/>
    <col min="5149" max="5149" width="17.140625" style="13" customWidth="1"/>
    <col min="5150" max="5150" width="12" style="13" customWidth="1"/>
    <col min="5151" max="5151" width="14.140625" style="13" customWidth="1"/>
    <col min="5152" max="5152" width="10.28515625" style="13" customWidth="1"/>
    <col min="5153" max="5153" width="17.140625" style="13" customWidth="1"/>
    <col min="5154" max="5154" width="12" style="13" customWidth="1"/>
    <col min="5155" max="5155" width="10.7109375" style="13" customWidth="1"/>
    <col min="5156" max="5158" width="0" style="13" hidden="1" customWidth="1"/>
    <col min="5159" max="5386" width="9.140625" style="13"/>
    <col min="5387" max="5387" width="5.140625" style="13" customWidth="1"/>
    <col min="5388" max="5388" width="32.42578125" style="13" customWidth="1"/>
    <col min="5389" max="5391" width="10.28515625" style="13" customWidth="1"/>
    <col min="5392" max="5393" width="12.42578125" style="13" customWidth="1"/>
    <col min="5394" max="5394" width="11.28515625" style="13" customWidth="1"/>
    <col min="5395" max="5395" width="12.42578125" style="13" customWidth="1"/>
    <col min="5396" max="5396" width="11.28515625" style="13" customWidth="1"/>
    <col min="5397" max="5397" width="12.42578125" style="13" customWidth="1"/>
    <col min="5398" max="5398" width="11.28515625" style="13" customWidth="1"/>
    <col min="5399" max="5399" width="12.42578125" style="13" customWidth="1"/>
    <col min="5400" max="5400" width="11.28515625" style="13" customWidth="1"/>
    <col min="5401" max="5401" width="12.42578125" style="13" customWidth="1"/>
    <col min="5402" max="5402" width="11.28515625" style="13" customWidth="1"/>
    <col min="5403" max="5403" width="14.140625" style="13" customWidth="1"/>
    <col min="5404" max="5404" width="10.28515625" style="13" customWidth="1"/>
    <col min="5405" max="5405" width="17.140625" style="13" customWidth="1"/>
    <col min="5406" max="5406" width="12" style="13" customWidth="1"/>
    <col min="5407" max="5407" width="14.140625" style="13" customWidth="1"/>
    <col min="5408" max="5408" width="10.28515625" style="13" customWidth="1"/>
    <col min="5409" max="5409" width="17.140625" style="13" customWidth="1"/>
    <col min="5410" max="5410" width="12" style="13" customWidth="1"/>
    <col min="5411" max="5411" width="10.7109375" style="13" customWidth="1"/>
    <col min="5412" max="5414" width="0" style="13" hidden="1" customWidth="1"/>
    <col min="5415" max="5642" width="9.140625" style="13"/>
    <col min="5643" max="5643" width="5.140625" style="13" customWidth="1"/>
    <col min="5644" max="5644" width="32.42578125" style="13" customWidth="1"/>
    <col min="5645" max="5647" width="10.28515625" style="13" customWidth="1"/>
    <col min="5648" max="5649" width="12.42578125" style="13" customWidth="1"/>
    <col min="5650" max="5650" width="11.28515625" style="13" customWidth="1"/>
    <col min="5651" max="5651" width="12.42578125" style="13" customWidth="1"/>
    <col min="5652" max="5652" width="11.28515625" style="13" customWidth="1"/>
    <col min="5653" max="5653" width="12.42578125" style="13" customWidth="1"/>
    <col min="5654" max="5654" width="11.28515625" style="13" customWidth="1"/>
    <col min="5655" max="5655" width="12.42578125" style="13" customWidth="1"/>
    <col min="5656" max="5656" width="11.28515625" style="13" customWidth="1"/>
    <col min="5657" max="5657" width="12.42578125" style="13" customWidth="1"/>
    <col min="5658" max="5658" width="11.28515625" style="13" customWidth="1"/>
    <col min="5659" max="5659" width="14.140625" style="13" customWidth="1"/>
    <col min="5660" max="5660" width="10.28515625" style="13" customWidth="1"/>
    <col min="5661" max="5661" width="17.140625" style="13" customWidth="1"/>
    <col min="5662" max="5662" width="12" style="13" customWidth="1"/>
    <col min="5663" max="5663" width="14.140625" style="13" customWidth="1"/>
    <col min="5664" max="5664" width="10.28515625" style="13" customWidth="1"/>
    <col min="5665" max="5665" width="17.140625" style="13" customWidth="1"/>
    <col min="5666" max="5666" width="12" style="13" customWidth="1"/>
    <col min="5667" max="5667" width="10.7109375" style="13" customWidth="1"/>
    <col min="5668" max="5670" width="0" style="13" hidden="1" customWidth="1"/>
    <col min="5671" max="5898" width="9.140625" style="13"/>
    <col min="5899" max="5899" width="5.140625" style="13" customWidth="1"/>
    <col min="5900" max="5900" width="32.42578125" style="13" customWidth="1"/>
    <col min="5901" max="5903" width="10.28515625" style="13" customWidth="1"/>
    <col min="5904" max="5905" width="12.42578125" style="13" customWidth="1"/>
    <col min="5906" max="5906" width="11.28515625" style="13" customWidth="1"/>
    <col min="5907" max="5907" width="12.42578125" style="13" customWidth="1"/>
    <col min="5908" max="5908" width="11.28515625" style="13" customWidth="1"/>
    <col min="5909" max="5909" width="12.42578125" style="13" customWidth="1"/>
    <col min="5910" max="5910" width="11.28515625" style="13" customWidth="1"/>
    <col min="5911" max="5911" width="12.42578125" style="13" customWidth="1"/>
    <col min="5912" max="5912" width="11.28515625" style="13" customWidth="1"/>
    <col min="5913" max="5913" width="12.42578125" style="13" customWidth="1"/>
    <col min="5914" max="5914" width="11.28515625" style="13" customWidth="1"/>
    <col min="5915" max="5915" width="14.140625" style="13" customWidth="1"/>
    <col min="5916" max="5916" width="10.28515625" style="13" customWidth="1"/>
    <col min="5917" max="5917" width="17.140625" style="13" customWidth="1"/>
    <col min="5918" max="5918" width="12" style="13" customWidth="1"/>
    <col min="5919" max="5919" width="14.140625" style="13" customWidth="1"/>
    <col min="5920" max="5920" width="10.28515625" style="13" customWidth="1"/>
    <col min="5921" max="5921" width="17.140625" style="13" customWidth="1"/>
    <col min="5922" max="5922" width="12" style="13" customWidth="1"/>
    <col min="5923" max="5923" width="10.7109375" style="13" customWidth="1"/>
    <col min="5924" max="5926" width="0" style="13" hidden="1" customWidth="1"/>
    <col min="5927" max="6154" width="9.140625" style="13"/>
    <col min="6155" max="6155" width="5.140625" style="13" customWidth="1"/>
    <col min="6156" max="6156" width="32.42578125" style="13" customWidth="1"/>
    <col min="6157" max="6159" width="10.28515625" style="13" customWidth="1"/>
    <col min="6160" max="6161" width="12.42578125" style="13" customWidth="1"/>
    <col min="6162" max="6162" width="11.28515625" style="13" customWidth="1"/>
    <col min="6163" max="6163" width="12.42578125" style="13" customWidth="1"/>
    <col min="6164" max="6164" width="11.28515625" style="13" customWidth="1"/>
    <col min="6165" max="6165" width="12.42578125" style="13" customWidth="1"/>
    <col min="6166" max="6166" width="11.28515625" style="13" customWidth="1"/>
    <col min="6167" max="6167" width="12.42578125" style="13" customWidth="1"/>
    <col min="6168" max="6168" width="11.28515625" style="13" customWidth="1"/>
    <col min="6169" max="6169" width="12.42578125" style="13" customWidth="1"/>
    <col min="6170" max="6170" width="11.28515625" style="13" customWidth="1"/>
    <col min="6171" max="6171" width="14.140625" style="13" customWidth="1"/>
    <col min="6172" max="6172" width="10.28515625" style="13" customWidth="1"/>
    <col min="6173" max="6173" width="17.140625" style="13" customWidth="1"/>
    <col min="6174" max="6174" width="12" style="13" customWidth="1"/>
    <col min="6175" max="6175" width="14.140625" style="13" customWidth="1"/>
    <col min="6176" max="6176" width="10.28515625" style="13" customWidth="1"/>
    <col min="6177" max="6177" width="17.140625" style="13" customWidth="1"/>
    <col min="6178" max="6178" width="12" style="13" customWidth="1"/>
    <col min="6179" max="6179" width="10.7109375" style="13" customWidth="1"/>
    <col min="6180" max="6182" width="0" style="13" hidden="1" customWidth="1"/>
    <col min="6183" max="6410" width="9.140625" style="13"/>
    <col min="6411" max="6411" width="5.140625" style="13" customWidth="1"/>
    <col min="6412" max="6412" width="32.42578125" style="13" customWidth="1"/>
    <col min="6413" max="6415" width="10.28515625" style="13" customWidth="1"/>
    <col min="6416" max="6417" width="12.42578125" style="13" customWidth="1"/>
    <col min="6418" max="6418" width="11.28515625" style="13" customWidth="1"/>
    <col min="6419" max="6419" width="12.42578125" style="13" customWidth="1"/>
    <col min="6420" max="6420" width="11.28515625" style="13" customWidth="1"/>
    <col min="6421" max="6421" width="12.42578125" style="13" customWidth="1"/>
    <col min="6422" max="6422" width="11.28515625" style="13" customWidth="1"/>
    <col min="6423" max="6423" width="12.42578125" style="13" customWidth="1"/>
    <col min="6424" max="6424" width="11.28515625" style="13" customWidth="1"/>
    <col min="6425" max="6425" width="12.42578125" style="13" customWidth="1"/>
    <col min="6426" max="6426" width="11.28515625" style="13" customWidth="1"/>
    <col min="6427" max="6427" width="14.140625" style="13" customWidth="1"/>
    <col min="6428" max="6428" width="10.28515625" style="13" customWidth="1"/>
    <col min="6429" max="6429" width="17.140625" style="13" customWidth="1"/>
    <col min="6430" max="6430" width="12" style="13" customWidth="1"/>
    <col min="6431" max="6431" width="14.140625" style="13" customWidth="1"/>
    <col min="6432" max="6432" width="10.28515625" style="13" customWidth="1"/>
    <col min="6433" max="6433" width="17.140625" style="13" customWidth="1"/>
    <col min="6434" max="6434" width="12" style="13" customWidth="1"/>
    <col min="6435" max="6435" width="10.7109375" style="13" customWidth="1"/>
    <col min="6436" max="6438" width="0" style="13" hidden="1" customWidth="1"/>
    <col min="6439" max="6666" width="9.140625" style="13"/>
    <col min="6667" max="6667" width="5.140625" style="13" customWidth="1"/>
    <col min="6668" max="6668" width="32.42578125" style="13" customWidth="1"/>
    <col min="6669" max="6671" width="10.28515625" style="13" customWidth="1"/>
    <col min="6672" max="6673" width="12.42578125" style="13" customWidth="1"/>
    <col min="6674" max="6674" width="11.28515625" style="13" customWidth="1"/>
    <col min="6675" max="6675" width="12.42578125" style="13" customWidth="1"/>
    <col min="6676" max="6676" width="11.28515625" style="13" customWidth="1"/>
    <col min="6677" max="6677" width="12.42578125" style="13" customWidth="1"/>
    <col min="6678" max="6678" width="11.28515625" style="13" customWidth="1"/>
    <col min="6679" max="6679" width="12.42578125" style="13" customWidth="1"/>
    <col min="6680" max="6680" width="11.28515625" style="13" customWidth="1"/>
    <col min="6681" max="6681" width="12.42578125" style="13" customWidth="1"/>
    <col min="6682" max="6682" width="11.28515625" style="13" customWidth="1"/>
    <col min="6683" max="6683" width="14.140625" style="13" customWidth="1"/>
    <col min="6684" max="6684" width="10.28515625" style="13" customWidth="1"/>
    <col min="6685" max="6685" width="17.140625" style="13" customWidth="1"/>
    <col min="6686" max="6686" width="12" style="13" customWidth="1"/>
    <col min="6687" max="6687" width="14.140625" style="13" customWidth="1"/>
    <col min="6688" max="6688" width="10.28515625" style="13" customWidth="1"/>
    <col min="6689" max="6689" width="17.140625" style="13" customWidth="1"/>
    <col min="6690" max="6690" width="12" style="13" customWidth="1"/>
    <col min="6691" max="6691" width="10.7109375" style="13" customWidth="1"/>
    <col min="6692" max="6694" width="0" style="13" hidden="1" customWidth="1"/>
    <col min="6695" max="6922" width="9.140625" style="13"/>
    <col min="6923" max="6923" width="5.140625" style="13" customWidth="1"/>
    <col min="6924" max="6924" width="32.42578125" style="13" customWidth="1"/>
    <col min="6925" max="6927" width="10.28515625" style="13" customWidth="1"/>
    <col min="6928" max="6929" width="12.42578125" style="13" customWidth="1"/>
    <col min="6930" max="6930" width="11.28515625" style="13" customWidth="1"/>
    <col min="6931" max="6931" width="12.42578125" style="13" customWidth="1"/>
    <col min="6932" max="6932" width="11.28515625" style="13" customWidth="1"/>
    <col min="6933" max="6933" width="12.42578125" style="13" customWidth="1"/>
    <col min="6934" max="6934" width="11.28515625" style="13" customWidth="1"/>
    <col min="6935" max="6935" width="12.42578125" style="13" customWidth="1"/>
    <col min="6936" max="6936" width="11.28515625" style="13" customWidth="1"/>
    <col min="6937" max="6937" width="12.42578125" style="13" customWidth="1"/>
    <col min="6938" max="6938" width="11.28515625" style="13" customWidth="1"/>
    <col min="6939" max="6939" width="14.140625" style="13" customWidth="1"/>
    <col min="6940" max="6940" width="10.28515625" style="13" customWidth="1"/>
    <col min="6941" max="6941" width="17.140625" style="13" customWidth="1"/>
    <col min="6942" max="6942" width="12" style="13" customWidth="1"/>
    <col min="6943" max="6943" width="14.140625" style="13" customWidth="1"/>
    <col min="6944" max="6944" width="10.28515625" style="13" customWidth="1"/>
    <col min="6945" max="6945" width="17.140625" style="13" customWidth="1"/>
    <col min="6946" max="6946" width="12" style="13" customWidth="1"/>
    <col min="6947" max="6947" width="10.7109375" style="13" customWidth="1"/>
    <col min="6948" max="6950" width="0" style="13" hidden="1" customWidth="1"/>
    <col min="6951" max="7178" width="9.140625" style="13"/>
    <col min="7179" max="7179" width="5.140625" style="13" customWidth="1"/>
    <col min="7180" max="7180" width="32.42578125" style="13" customWidth="1"/>
    <col min="7181" max="7183" width="10.28515625" style="13" customWidth="1"/>
    <col min="7184" max="7185" width="12.42578125" style="13" customWidth="1"/>
    <col min="7186" max="7186" width="11.28515625" style="13" customWidth="1"/>
    <col min="7187" max="7187" width="12.42578125" style="13" customWidth="1"/>
    <col min="7188" max="7188" width="11.28515625" style="13" customWidth="1"/>
    <col min="7189" max="7189" width="12.42578125" style="13" customWidth="1"/>
    <col min="7190" max="7190" width="11.28515625" style="13" customWidth="1"/>
    <col min="7191" max="7191" width="12.42578125" style="13" customWidth="1"/>
    <col min="7192" max="7192" width="11.28515625" style="13" customWidth="1"/>
    <col min="7193" max="7193" width="12.42578125" style="13" customWidth="1"/>
    <col min="7194" max="7194" width="11.28515625" style="13" customWidth="1"/>
    <col min="7195" max="7195" width="14.140625" style="13" customWidth="1"/>
    <col min="7196" max="7196" width="10.28515625" style="13" customWidth="1"/>
    <col min="7197" max="7197" width="17.140625" style="13" customWidth="1"/>
    <col min="7198" max="7198" width="12" style="13" customWidth="1"/>
    <col min="7199" max="7199" width="14.140625" style="13" customWidth="1"/>
    <col min="7200" max="7200" width="10.28515625" style="13" customWidth="1"/>
    <col min="7201" max="7201" width="17.140625" style="13" customWidth="1"/>
    <col min="7202" max="7202" width="12" style="13" customWidth="1"/>
    <col min="7203" max="7203" width="10.7109375" style="13" customWidth="1"/>
    <col min="7204" max="7206" width="0" style="13" hidden="1" customWidth="1"/>
    <col min="7207" max="7434" width="9.140625" style="13"/>
    <col min="7435" max="7435" width="5.140625" style="13" customWidth="1"/>
    <col min="7436" max="7436" width="32.42578125" style="13" customWidth="1"/>
    <col min="7437" max="7439" width="10.28515625" style="13" customWidth="1"/>
    <col min="7440" max="7441" width="12.42578125" style="13" customWidth="1"/>
    <col min="7442" max="7442" width="11.28515625" style="13" customWidth="1"/>
    <col min="7443" max="7443" width="12.42578125" style="13" customWidth="1"/>
    <col min="7444" max="7444" width="11.28515625" style="13" customWidth="1"/>
    <col min="7445" max="7445" width="12.42578125" style="13" customWidth="1"/>
    <col min="7446" max="7446" width="11.28515625" style="13" customWidth="1"/>
    <col min="7447" max="7447" width="12.42578125" style="13" customWidth="1"/>
    <col min="7448" max="7448" width="11.28515625" style="13" customWidth="1"/>
    <col min="7449" max="7449" width="12.42578125" style="13" customWidth="1"/>
    <col min="7450" max="7450" width="11.28515625" style="13" customWidth="1"/>
    <col min="7451" max="7451" width="14.140625" style="13" customWidth="1"/>
    <col min="7452" max="7452" width="10.28515625" style="13" customWidth="1"/>
    <col min="7453" max="7453" width="17.140625" style="13" customWidth="1"/>
    <col min="7454" max="7454" width="12" style="13" customWidth="1"/>
    <col min="7455" max="7455" width="14.140625" style="13" customWidth="1"/>
    <col min="7456" max="7456" width="10.28515625" style="13" customWidth="1"/>
    <col min="7457" max="7457" width="17.140625" style="13" customWidth="1"/>
    <col min="7458" max="7458" width="12" style="13" customWidth="1"/>
    <col min="7459" max="7459" width="10.7109375" style="13" customWidth="1"/>
    <col min="7460" max="7462" width="0" style="13" hidden="1" customWidth="1"/>
    <col min="7463" max="7690" width="9.140625" style="13"/>
    <col min="7691" max="7691" width="5.140625" style="13" customWidth="1"/>
    <col min="7692" max="7692" width="32.42578125" style="13" customWidth="1"/>
    <col min="7693" max="7695" width="10.28515625" style="13" customWidth="1"/>
    <col min="7696" max="7697" width="12.42578125" style="13" customWidth="1"/>
    <col min="7698" max="7698" width="11.28515625" style="13" customWidth="1"/>
    <col min="7699" max="7699" width="12.42578125" style="13" customWidth="1"/>
    <col min="7700" max="7700" width="11.28515625" style="13" customWidth="1"/>
    <col min="7701" max="7701" width="12.42578125" style="13" customWidth="1"/>
    <col min="7702" max="7702" width="11.28515625" style="13" customWidth="1"/>
    <col min="7703" max="7703" width="12.42578125" style="13" customWidth="1"/>
    <col min="7704" max="7704" width="11.28515625" style="13" customWidth="1"/>
    <col min="7705" max="7705" width="12.42578125" style="13" customWidth="1"/>
    <col min="7706" max="7706" width="11.28515625" style="13" customWidth="1"/>
    <col min="7707" max="7707" width="14.140625" style="13" customWidth="1"/>
    <col min="7708" max="7708" width="10.28515625" style="13" customWidth="1"/>
    <col min="7709" max="7709" width="17.140625" style="13" customWidth="1"/>
    <col min="7710" max="7710" width="12" style="13" customWidth="1"/>
    <col min="7711" max="7711" width="14.140625" style="13" customWidth="1"/>
    <col min="7712" max="7712" width="10.28515625" style="13" customWidth="1"/>
    <col min="7713" max="7713" width="17.140625" style="13" customWidth="1"/>
    <col min="7714" max="7714" width="12" style="13" customWidth="1"/>
    <col min="7715" max="7715" width="10.7109375" style="13" customWidth="1"/>
    <col min="7716" max="7718" width="0" style="13" hidden="1" customWidth="1"/>
    <col min="7719" max="7946" width="9.140625" style="13"/>
    <col min="7947" max="7947" width="5.140625" style="13" customWidth="1"/>
    <col min="7948" max="7948" width="32.42578125" style="13" customWidth="1"/>
    <col min="7949" max="7951" width="10.28515625" style="13" customWidth="1"/>
    <col min="7952" max="7953" width="12.42578125" style="13" customWidth="1"/>
    <col min="7954" max="7954" width="11.28515625" style="13" customWidth="1"/>
    <col min="7955" max="7955" width="12.42578125" style="13" customWidth="1"/>
    <col min="7956" max="7956" width="11.28515625" style="13" customWidth="1"/>
    <col min="7957" max="7957" width="12.42578125" style="13" customWidth="1"/>
    <col min="7958" max="7958" width="11.28515625" style="13" customWidth="1"/>
    <col min="7959" max="7959" width="12.42578125" style="13" customWidth="1"/>
    <col min="7960" max="7960" width="11.28515625" style="13" customWidth="1"/>
    <col min="7961" max="7961" width="12.42578125" style="13" customWidth="1"/>
    <col min="7962" max="7962" width="11.28515625" style="13" customWidth="1"/>
    <col min="7963" max="7963" width="14.140625" style="13" customWidth="1"/>
    <col min="7964" max="7964" width="10.28515625" style="13" customWidth="1"/>
    <col min="7965" max="7965" width="17.140625" style="13" customWidth="1"/>
    <col min="7966" max="7966" width="12" style="13" customWidth="1"/>
    <col min="7967" max="7967" width="14.140625" style="13" customWidth="1"/>
    <col min="7968" max="7968" width="10.28515625" style="13" customWidth="1"/>
    <col min="7969" max="7969" width="17.140625" style="13" customWidth="1"/>
    <col min="7970" max="7970" width="12" style="13" customWidth="1"/>
    <col min="7971" max="7971" width="10.7109375" style="13" customWidth="1"/>
    <col min="7972" max="7974" width="0" style="13" hidden="1" customWidth="1"/>
    <col min="7975" max="8202" width="9.140625" style="13"/>
    <col min="8203" max="8203" width="5.140625" style="13" customWidth="1"/>
    <col min="8204" max="8204" width="32.42578125" style="13" customWidth="1"/>
    <col min="8205" max="8207" width="10.28515625" style="13" customWidth="1"/>
    <col min="8208" max="8209" width="12.42578125" style="13" customWidth="1"/>
    <col min="8210" max="8210" width="11.28515625" style="13" customWidth="1"/>
    <col min="8211" max="8211" width="12.42578125" style="13" customWidth="1"/>
    <col min="8212" max="8212" width="11.28515625" style="13" customWidth="1"/>
    <col min="8213" max="8213" width="12.42578125" style="13" customWidth="1"/>
    <col min="8214" max="8214" width="11.28515625" style="13" customWidth="1"/>
    <col min="8215" max="8215" width="12.42578125" style="13" customWidth="1"/>
    <col min="8216" max="8216" width="11.28515625" style="13" customWidth="1"/>
    <col min="8217" max="8217" width="12.42578125" style="13" customWidth="1"/>
    <col min="8218" max="8218" width="11.28515625" style="13" customWidth="1"/>
    <col min="8219" max="8219" width="14.140625" style="13" customWidth="1"/>
    <col min="8220" max="8220" width="10.28515625" style="13" customWidth="1"/>
    <col min="8221" max="8221" width="17.140625" style="13" customWidth="1"/>
    <col min="8222" max="8222" width="12" style="13" customWidth="1"/>
    <col min="8223" max="8223" width="14.140625" style="13" customWidth="1"/>
    <col min="8224" max="8224" width="10.28515625" style="13" customWidth="1"/>
    <col min="8225" max="8225" width="17.140625" style="13" customWidth="1"/>
    <col min="8226" max="8226" width="12" style="13" customWidth="1"/>
    <col min="8227" max="8227" width="10.7109375" style="13" customWidth="1"/>
    <col min="8228" max="8230" width="0" style="13" hidden="1" customWidth="1"/>
    <col min="8231" max="8458" width="9.140625" style="13"/>
    <col min="8459" max="8459" width="5.140625" style="13" customWidth="1"/>
    <col min="8460" max="8460" width="32.42578125" style="13" customWidth="1"/>
    <col min="8461" max="8463" width="10.28515625" style="13" customWidth="1"/>
    <col min="8464" max="8465" width="12.42578125" style="13" customWidth="1"/>
    <col min="8466" max="8466" width="11.28515625" style="13" customWidth="1"/>
    <col min="8467" max="8467" width="12.42578125" style="13" customWidth="1"/>
    <col min="8468" max="8468" width="11.28515625" style="13" customWidth="1"/>
    <col min="8469" max="8469" width="12.42578125" style="13" customWidth="1"/>
    <col min="8470" max="8470" width="11.28515625" style="13" customWidth="1"/>
    <col min="8471" max="8471" width="12.42578125" style="13" customWidth="1"/>
    <col min="8472" max="8472" width="11.28515625" style="13" customWidth="1"/>
    <col min="8473" max="8473" width="12.42578125" style="13" customWidth="1"/>
    <col min="8474" max="8474" width="11.28515625" style="13" customWidth="1"/>
    <col min="8475" max="8475" width="14.140625" style="13" customWidth="1"/>
    <col min="8476" max="8476" width="10.28515625" style="13" customWidth="1"/>
    <col min="8477" max="8477" width="17.140625" style="13" customWidth="1"/>
    <col min="8478" max="8478" width="12" style="13" customWidth="1"/>
    <col min="8479" max="8479" width="14.140625" style="13" customWidth="1"/>
    <col min="8480" max="8480" width="10.28515625" style="13" customWidth="1"/>
    <col min="8481" max="8481" width="17.140625" style="13" customWidth="1"/>
    <col min="8482" max="8482" width="12" style="13" customWidth="1"/>
    <col min="8483" max="8483" width="10.7109375" style="13" customWidth="1"/>
    <col min="8484" max="8486" width="0" style="13" hidden="1" customWidth="1"/>
    <col min="8487" max="8714" width="9.140625" style="13"/>
    <col min="8715" max="8715" width="5.140625" style="13" customWidth="1"/>
    <col min="8716" max="8716" width="32.42578125" style="13" customWidth="1"/>
    <col min="8717" max="8719" width="10.28515625" style="13" customWidth="1"/>
    <col min="8720" max="8721" width="12.42578125" style="13" customWidth="1"/>
    <col min="8722" max="8722" width="11.28515625" style="13" customWidth="1"/>
    <col min="8723" max="8723" width="12.42578125" style="13" customWidth="1"/>
    <col min="8724" max="8724" width="11.28515625" style="13" customWidth="1"/>
    <col min="8725" max="8725" width="12.42578125" style="13" customWidth="1"/>
    <col min="8726" max="8726" width="11.28515625" style="13" customWidth="1"/>
    <col min="8727" max="8727" width="12.42578125" style="13" customWidth="1"/>
    <col min="8728" max="8728" width="11.28515625" style="13" customWidth="1"/>
    <col min="8729" max="8729" width="12.42578125" style="13" customWidth="1"/>
    <col min="8730" max="8730" width="11.28515625" style="13" customWidth="1"/>
    <col min="8731" max="8731" width="14.140625" style="13" customWidth="1"/>
    <col min="8732" max="8732" width="10.28515625" style="13" customWidth="1"/>
    <col min="8733" max="8733" width="17.140625" style="13" customWidth="1"/>
    <col min="8734" max="8734" width="12" style="13" customWidth="1"/>
    <col min="8735" max="8735" width="14.140625" style="13" customWidth="1"/>
    <col min="8736" max="8736" width="10.28515625" style="13" customWidth="1"/>
    <col min="8737" max="8737" width="17.140625" style="13" customWidth="1"/>
    <col min="8738" max="8738" width="12" style="13" customWidth="1"/>
    <col min="8739" max="8739" width="10.7109375" style="13" customWidth="1"/>
    <col min="8740" max="8742" width="0" style="13" hidden="1" customWidth="1"/>
    <col min="8743" max="8970" width="9.140625" style="13"/>
    <col min="8971" max="8971" width="5.140625" style="13" customWidth="1"/>
    <col min="8972" max="8972" width="32.42578125" style="13" customWidth="1"/>
    <col min="8973" max="8975" width="10.28515625" style="13" customWidth="1"/>
    <col min="8976" max="8977" width="12.42578125" style="13" customWidth="1"/>
    <col min="8978" max="8978" width="11.28515625" style="13" customWidth="1"/>
    <col min="8979" max="8979" width="12.42578125" style="13" customWidth="1"/>
    <col min="8980" max="8980" width="11.28515625" style="13" customWidth="1"/>
    <col min="8981" max="8981" width="12.42578125" style="13" customWidth="1"/>
    <col min="8982" max="8982" width="11.28515625" style="13" customWidth="1"/>
    <col min="8983" max="8983" width="12.42578125" style="13" customWidth="1"/>
    <col min="8984" max="8984" width="11.28515625" style="13" customWidth="1"/>
    <col min="8985" max="8985" width="12.42578125" style="13" customWidth="1"/>
    <col min="8986" max="8986" width="11.28515625" style="13" customWidth="1"/>
    <col min="8987" max="8987" width="14.140625" style="13" customWidth="1"/>
    <col min="8988" max="8988" width="10.28515625" style="13" customWidth="1"/>
    <col min="8989" max="8989" width="17.140625" style="13" customWidth="1"/>
    <col min="8990" max="8990" width="12" style="13" customWidth="1"/>
    <col min="8991" max="8991" width="14.140625" style="13" customWidth="1"/>
    <col min="8992" max="8992" width="10.28515625" style="13" customWidth="1"/>
    <col min="8993" max="8993" width="17.140625" style="13" customWidth="1"/>
    <col min="8994" max="8994" width="12" style="13" customWidth="1"/>
    <col min="8995" max="8995" width="10.7109375" style="13" customWidth="1"/>
    <col min="8996" max="8998" width="0" style="13" hidden="1" customWidth="1"/>
    <col min="8999" max="9226" width="9.140625" style="13"/>
    <col min="9227" max="9227" width="5.140625" style="13" customWidth="1"/>
    <col min="9228" max="9228" width="32.42578125" style="13" customWidth="1"/>
    <col min="9229" max="9231" width="10.28515625" style="13" customWidth="1"/>
    <col min="9232" max="9233" width="12.42578125" style="13" customWidth="1"/>
    <col min="9234" max="9234" width="11.28515625" style="13" customWidth="1"/>
    <col min="9235" max="9235" width="12.42578125" style="13" customWidth="1"/>
    <col min="9236" max="9236" width="11.28515625" style="13" customWidth="1"/>
    <col min="9237" max="9237" width="12.42578125" style="13" customWidth="1"/>
    <col min="9238" max="9238" width="11.28515625" style="13" customWidth="1"/>
    <col min="9239" max="9239" width="12.42578125" style="13" customWidth="1"/>
    <col min="9240" max="9240" width="11.28515625" style="13" customWidth="1"/>
    <col min="9241" max="9241" width="12.42578125" style="13" customWidth="1"/>
    <col min="9242" max="9242" width="11.28515625" style="13" customWidth="1"/>
    <col min="9243" max="9243" width="14.140625" style="13" customWidth="1"/>
    <col min="9244" max="9244" width="10.28515625" style="13" customWidth="1"/>
    <col min="9245" max="9245" width="17.140625" style="13" customWidth="1"/>
    <col min="9246" max="9246" width="12" style="13" customWidth="1"/>
    <col min="9247" max="9247" width="14.140625" style="13" customWidth="1"/>
    <col min="9248" max="9248" width="10.28515625" style="13" customWidth="1"/>
    <col min="9249" max="9249" width="17.140625" style="13" customWidth="1"/>
    <col min="9250" max="9250" width="12" style="13" customWidth="1"/>
    <col min="9251" max="9251" width="10.7109375" style="13" customWidth="1"/>
    <col min="9252" max="9254" width="0" style="13" hidden="1" customWidth="1"/>
    <col min="9255" max="9482" width="9.140625" style="13"/>
    <col min="9483" max="9483" width="5.140625" style="13" customWidth="1"/>
    <col min="9484" max="9484" width="32.42578125" style="13" customWidth="1"/>
    <col min="9485" max="9487" width="10.28515625" style="13" customWidth="1"/>
    <col min="9488" max="9489" width="12.42578125" style="13" customWidth="1"/>
    <col min="9490" max="9490" width="11.28515625" style="13" customWidth="1"/>
    <col min="9491" max="9491" width="12.42578125" style="13" customWidth="1"/>
    <col min="9492" max="9492" width="11.28515625" style="13" customWidth="1"/>
    <col min="9493" max="9493" width="12.42578125" style="13" customWidth="1"/>
    <col min="9494" max="9494" width="11.28515625" style="13" customWidth="1"/>
    <col min="9495" max="9495" width="12.42578125" style="13" customWidth="1"/>
    <col min="9496" max="9496" width="11.28515625" style="13" customWidth="1"/>
    <col min="9497" max="9497" width="12.42578125" style="13" customWidth="1"/>
    <col min="9498" max="9498" width="11.28515625" style="13" customWidth="1"/>
    <col min="9499" max="9499" width="14.140625" style="13" customWidth="1"/>
    <col min="9500" max="9500" width="10.28515625" style="13" customWidth="1"/>
    <col min="9501" max="9501" width="17.140625" style="13" customWidth="1"/>
    <col min="9502" max="9502" width="12" style="13" customWidth="1"/>
    <col min="9503" max="9503" width="14.140625" style="13" customWidth="1"/>
    <col min="9504" max="9504" width="10.28515625" style="13" customWidth="1"/>
    <col min="9505" max="9505" width="17.140625" style="13" customWidth="1"/>
    <col min="9506" max="9506" width="12" style="13" customWidth="1"/>
    <col min="9507" max="9507" width="10.7109375" style="13" customWidth="1"/>
    <col min="9508" max="9510" width="0" style="13" hidden="1" customWidth="1"/>
    <col min="9511" max="9738" width="9.140625" style="13"/>
    <col min="9739" max="9739" width="5.140625" style="13" customWidth="1"/>
    <col min="9740" max="9740" width="32.42578125" style="13" customWidth="1"/>
    <col min="9741" max="9743" width="10.28515625" style="13" customWidth="1"/>
    <col min="9744" max="9745" width="12.42578125" style="13" customWidth="1"/>
    <col min="9746" max="9746" width="11.28515625" style="13" customWidth="1"/>
    <col min="9747" max="9747" width="12.42578125" style="13" customWidth="1"/>
    <col min="9748" max="9748" width="11.28515625" style="13" customWidth="1"/>
    <col min="9749" max="9749" width="12.42578125" style="13" customWidth="1"/>
    <col min="9750" max="9750" width="11.28515625" style="13" customWidth="1"/>
    <col min="9751" max="9751" width="12.42578125" style="13" customWidth="1"/>
    <col min="9752" max="9752" width="11.28515625" style="13" customWidth="1"/>
    <col min="9753" max="9753" width="12.42578125" style="13" customWidth="1"/>
    <col min="9754" max="9754" width="11.28515625" style="13" customWidth="1"/>
    <col min="9755" max="9755" width="14.140625" style="13" customWidth="1"/>
    <col min="9756" max="9756" width="10.28515625" style="13" customWidth="1"/>
    <col min="9757" max="9757" width="17.140625" style="13" customWidth="1"/>
    <col min="9758" max="9758" width="12" style="13" customWidth="1"/>
    <col min="9759" max="9759" width="14.140625" style="13" customWidth="1"/>
    <col min="9760" max="9760" width="10.28515625" style="13" customWidth="1"/>
    <col min="9761" max="9761" width="17.140625" style="13" customWidth="1"/>
    <col min="9762" max="9762" width="12" style="13" customWidth="1"/>
    <col min="9763" max="9763" width="10.7109375" style="13" customWidth="1"/>
    <col min="9764" max="9766" width="0" style="13" hidden="1" customWidth="1"/>
    <col min="9767" max="9994" width="9.140625" style="13"/>
    <col min="9995" max="9995" width="5.140625" style="13" customWidth="1"/>
    <col min="9996" max="9996" width="32.42578125" style="13" customWidth="1"/>
    <col min="9997" max="9999" width="10.28515625" style="13" customWidth="1"/>
    <col min="10000" max="10001" width="12.42578125" style="13" customWidth="1"/>
    <col min="10002" max="10002" width="11.28515625" style="13" customWidth="1"/>
    <col min="10003" max="10003" width="12.42578125" style="13" customWidth="1"/>
    <col min="10004" max="10004" width="11.28515625" style="13" customWidth="1"/>
    <col min="10005" max="10005" width="12.42578125" style="13" customWidth="1"/>
    <col min="10006" max="10006" width="11.28515625" style="13" customWidth="1"/>
    <col min="10007" max="10007" width="12.42578125" style="13" customWidth="1"/>
    <col min="10008" max="10008" width="11.28515625" style="13" customWidth="1"/>
    <col min="10009" max="10009" width="12.42578125" style="13" customWidth="1"/>
    <col min="10010" max="10010" width="11.28515625" style="13" customWidth="1"/>
    <col min="10011" max="10011" width="14.140625" style="13" customWidth="1"/>
    <col min="10012" max="10012" width="10.28515625" style="13" customWidth="1"/>
    <col min="10013" max="10013" width="17.140625" style="13" customWidth="1"/>
    <col min="10014" max="10014" width="12" style="13" customWidth="1"/>
    <col min="10015" max="10015" width="14.140625" style="13" customWidth="1"/>
    <col min="10016" max="10016" width="10.28515625" style="13" customWidth="1"/>
    <col min="10017" max="10017" width="17.140625" style="13" customWidth="1"/>
    <col min="10018" max="10018" width="12" style="13" customWidth="1"/>
    <col min="10019" max="10019" width="10.7109375" style="13" customWidth="1"/>
    <col min="10020" max="10022" width="0" style="13" hidden="1" customWidth="1"/>
    <col min="10023" max="10250" width="9.140625" style="13"/>
    <col min="10251" max="10251" width="5.140625" style="13" customWidth="1"/>
    <col min="10252" max="10252" width="32.42578125" style="13" customWidth="1"/>
    <col min="10253" max="10255" width="10.28515625" style="13" customWidth="1"/>
    <col min="10256" max="10257" width="12.42578125" style="13" customWidth="1"/>
    <col min="10258" max="10258" width="11.28515625" style="13" customWidth="1"/>
    <col min="10259" max="10259" width="12.42578125" style="13" customWidth="1"/>
    <col min="10260" max="10260" width="11.28515625" style="13" customWidth="1"/>
    <col min="10261" max="10261" width="12.42578125" style="13" customWidth="1"/>
    <col min="10262" max="10262" width="11.28515625" style="13" customWidth="1"/>
    <col min="10263" max="10263" width="12.42578125" style="13" customWidth="1"/>
    <col min="10264" max="10264" width="11.28515625" style="13" customWidth="1"/>
    <col min="10265" max="10265" width="12.42578125" style="13" customWidth="1"/>
    <col min="10266" max="10266" width="11.28515625" style="13" customWidth="1"/>
    <col min="10267" max="10267" width="14.140625" style="13" customWidth="1"/>
    <col min="10268" max="10268" width="10.28515625" style="13" customWidth="1"/>
    <col min="10269" max="10269" width="17.140625" style="13" customWidth="1"/>
    <col min="10270" max="10270" width="12" style="13" customWidth="1"/>
    <col min="10271" max="10271" width="14.140625" style="13" customWidth="1"/>
    <col min="10272" max="10272" width="10.28515625" style="13" customWidth="1"/>
    <col min="10273" max="10273" width="17.140625" style="13" customWidth="1"/>
    <col min="10274" max="10274" width="12" style="13" customWidth="1"/>
    <col min="10275" max="10275" width="10.7109375" style="13" customWidth="1"/>
    <col min="10276" max="10278" width="0" style="13" hidden="1" customWidth="1"/>
    <col min="10279" max="10506" width="9.140625" style="13"/>
    <col min="10507" max="10507" width="5.140625" style="13" customWidth="1"/>
    <col min="10508" max="10508" width="32.42578125" style="13" customWidth="1"/>
    <col min="10509" max="10511" width="10.28515625" style="13" customWidth="1"/>
    <col min="10512" max="10513" width="12.42578125" style="13" customWidth="1"/>
    <col min="10514" max="10514" width="11.28515625" style="13" customWidth="1"/>
    <col min="10515" max="10515" width="12.42578125" style="13" customWidth="1"/>
    <col min="10516" max="10516" width="11.28515625" style="13" customWidth="1"/>
    <col min="10517" max="10517" width="12.42578125" style="13" customWidth="1"/>
    <col min="10518" max="10518" width="11.28515625" style="13" customWidth="1"/>
    <col min="10519" max="10519" width="12.42578125" style="13" customWidth="1"/>
    <col min="10520" max="10520" width="11.28515625" style="13" customWidth="1"/>
    <col min="10521" max="10521" width="12.42578125" style="13" customWidth="1"/>
    <col min="10522" max="10522" width="11.28515625" style="13" customWidth="1"/>
    <col min="10523" max="10523" width="14.140625" style="13" customWidth="1"/>
    <col min="10524" max="10524" width="10.28515625" style="13" customWidth="1"/>
    <col min="10525" max="10525" width="17.140625" style="13" customWidth="1"/>
    <col min="10526" max="10526" width="12" style="13" customWidth="1"/>
    <col min="10527" max="10527" width="14.140625" style="13" customWidth="1"/>
    <col min="10528" max="10528" width="10.28515625" style="13" customWidth="1"/>
    <col min="10529" max="10529" width="17.140625" style="13" customWidth="1"/>
    <col min="10530" max="10530" width="12" style="13" customWidth="1"/>
    <col min="10531" max="10531" width="10.7109375" style="13" customWidth="1"/>
    <col min="10532" max="10534" width="0" style="13" hidden="1" customWidth="1"/>
    <col min="10535" max="10762" width="9.140625" style="13"/>
    <col min="10763" max="10763" width="5.140625" style="13" customWidth="1"/>
    <col min="10764" max="10764" width="32.42578125" style="13" customWidth="1"/>
    <col min="10765" max="10767" width="10.28515625" style="13" customWidth="1"/>
    <col min="10768" max="10769" width="12.42578125" style="13" customWidth="1"/>
    <col min="10770" max="10770" width="11.28515625" style="13" customWidth="1"/>
    <col min="10771" max="10771" width="12.42578125" style="13" customWidth="1"/>
    <col min="10772" max="10772" width="11.28515625" style="13" customWidth="1"/>
    <col min="10773" max="10773" width="12.42578125" style="13" customWidth="1"/>
    <col min="10774" max="10774" width="11.28515625" style="13" customWidth="1"/>
    <col min="10775" max="10775" width="12.42578125" style="13" customWidth="1"/>
    <col min="10776" max="10776" width="11.28515625" style="13" customWidth="1"/>
    <col min="10777" max="10777" width="12.42578125" style="13" customWidth="1"/>
    <col min="10778" max="10778" width="11.28515625" style="13" customWidth="1"/>
    <col min="10779" max="10779" width="14.140625" style="13" customWidth="1"/>
    <col min="10780" max="10780" width="10.28515625" style="13" customWidth="1"/>
    <col min="10781" max="10781" width="17.140625" style="13" customWidth="1"/>
    <col min="10782" max="10782" width="12" style="13" customWidth="1"/>
    <col min="10783" max="10783" width="14.140625" style="13" customWidth="1"/>
    <col min="10784" max="10784" width="10.28515625" style="13" customWidth="1"/>
    <col min="10785" max="10785" width="17.140625" style="13" customWidth="1"/>
    <col min="10786" max="10786" width="12" style="13" customWidth="1"/>
    <col min="10787" max="10787" width="10.7109375" style="13" customWidth="1"/>
    <col min="10788" max="10790" width="0" style="13" hidden="1" customWidth="1"/>
    <col min="10791" max="11018" width="9.140625" style="13"/>
    <col min="11019" max="11019" width="5.140625" style="13" customWidth="1"/>
    <col min="11020" max="11020" width="32.42578125" style="13" customWidth="1"/>
    <col min="11021" max="11023" width="10.28515625" style="13" customWidth="1"/>
    <col min="11024" max="11025" width="12.42578125" style="13" customWidth="1"/>
    <col min="11026" max="11026" width="11.28515625" style="13" customWidth="1"/>
    <col min="11027" max="11027" width="12.42578125" style="13" customWidth="1"/>
    <col min="11028" max="11028" width="11.28515625" style="13" customWidth="1"/>
    <col min="11029" max="11029" width="12.42578125" style="13" customWidth="1"/>
    <col min="11030" max="11030" width="11.28515625" style="13" customWidth="1"/>
    <col min="11031" max="11031" width="12.42578125" style="13" customWidth="1"/>
    <col min="11032" max="11032" width="11.28515625" style="13" customWidth="1"/>
    <col min="11033" max="11033" width="12.42578125" style="13" customWidth="1"/>
    <col min="11034" max="11034" width="11.28515625" style="13" customWidth="1"/>
    <col min="11035" max="11035" width="14.140625" style="13" customWidth="1"/>
    <col min="11036" max="11036" width="10.28515625" style="13" customWidth="1"/>
    <col min="11037" max="11037" width="17.140625" style="13" customWidth="1"/>
    <col min="11038" max="11038" width="12" style="13" customWidth="1"/>
    <col min="11039" max="11039" width="14.140625" style="13" customWidth="1"/>
    <col min="11040" max="11040" width="10.28515625" style="13" customWidth="1"/>
    <col min="11041" max="11041" width="17.140625" style="13" customWidth="1"/>
    <col min="11042" max="11042" width="12" style="13" customWidth="1"/>
    <col min="11043" max="11043" width="10.7109375" style="13" customWidth="1"/>
    <col min="11044" max="11046" width="0" style="13" hidden="1" customWidth="1"/>
    <col min="11047" max="11274" width="9.140625" style="13"/>
    <col min="11275" max="11275" width="5.140625" style="13" customWidth="1"/>
    <col min="11276" max="11276" width="32.42578125" style="13" customWidth="1"/>
    <col min="11277" max="11279" width="10.28515625" style="13" customWidth="1"/>
    <col min="11280" max="11281" width="12.42578125" style="13" customWidth="1"/>
    <col min="11282" max="11282" width="11.28515625" style="13" customWidth="1"/>
    <col min="11283" max="11283" width="12.42578125" style="13" customWidth="1"/>
    <col min="11284" max="11284" width="11.28515625" style="13" customWidth="1"/>
    <col min="11285" max="11285" width="12.42578125" style="13" customWidth="1"/>
    <col min="11286" max="11286" width="11.28515625" style="13" customWidth="1"/>
    <col min="11287" max="11287" width="12.42578125" style="13" customWidth="1"/>
    <col min="11288" max="11288" width="11.28515625" style="13" customWidth="1"/>
    <col min="11289" max="11289" width="12.42578125" style="13" customWidth="1"/>
    <col min="11290" max="11290" width="11.28515625" style="13" customWidth="1"/>
    <col min="11291" max="11291" width="14.140625" style="13" customWidth="1"/>
    <col min="11292" max="11292" width="10.28515625" style="13" customWidth="1"/>
    <col min="11293" max="11293" width="17.140625" style="13" customWidth="1"/>
    <col min="11294" max="11294" width="12" style="13" customWidth="1"/>
    <col min="11295" max="11295" width="14.140625" style="13" customWidth="1"/>
    <col min="11296" max="11296" width="10.28515625" style="13" customWidth="1"/>
    <col min="11297" max="11297" width="17.140625" style="13" customWidth="1"/>
    <col min="11298" max="11298" width="12" style="13" customWidth="1"/>
    <col min="11299" max="11299" width="10.7109375" style="13" customWidth="1"/>
    <col min="11300" max="11302" width="0" style="13" hidden="1" customWidth="1"/>
    <col min="11303" max="11530" width="9.140625" style="13"/>
    <col min="11531" max="11531" width="5.140625" style="13" customWidth="1"/>
    <col min="11532" max="11532" width="32.42578125" style="13" customWidth="1"/>
    <col min="11533" max="11535" width="10.28515625" style="13" customWidth="1"/>
    <col min="11536" max="11537" width="12.42578125" style="13" customWidth="1"/>
    <col min="11538" max="11538" width="11.28515625" style="13" customWidth="1"/>
    <col min="11539" max="11539" width="12.42578125" style="13" customWidth="1"/>
    <col min="11540" max="11540" width="11.28515625" style="13" customWidth="1"/>
    <col min="11541" max="11541" width="12.42578125" style="13" customWidth="1"/>
    <col min="11542" max="11542" width="11.28515625" style="13" customWidth="1"/>
    <col min="11543" max="11543" width="12.42578125" style="13" customWidth="1"/>
    <col min="11544" max="11544" width="11.28515625" style="13" customWidth="1"/>
    <col min="11545" max="11545" width="12.42578125" style="13" customWidth="1"/>
    <col min="11546" max="11546" width="11.28515625" style="13" customWidth="1"/>
    <col min="11547" max="11547" width="14.140625" style="13" customWidth="1"/>
    <col min="11548" max="11548" width="10.28515625" style="13" customWidth="1"/>
    <col min="11549" max="11549" width="17.140625" style="13" customWidth="1"/>
    <col min="11550" max="11550" width="12" style="13" customWidth="1"/>
    <col min="11551" max="11551" width="14.140625" style="13" customWidth="1"/>
    <col min="11552" max="11552" width="10.28515625" style="13" customWidth="1"/>
    <col min="11553" max="11553" width="17.140625" style="13" customWidth="1"/>
    <col min="11554" max="11554" width="12" style="13" customWidth="1"/>
    <col min="11555" max="11555" width="10.7109375" style="13" customWidth="1"/>
    <col min="11556" max="11558" width="0" style="13" hidden="1" customWidth="1"/>
    <col min="11559" max="11786" width="9.140625" style="13"/>
    <col min="11787" max="11787" width="5.140625" style="13" customWidth="1"/>
    <col min="11788" max="11788" width="32.42578125" style="13" customWidth="1"/>
    <col min="11789" max="11791" width="10.28515625" style="13" customWidth="1"/>
    <col min="11792" max="11793" width="12.42578125" style="13" customWidth="1"/>
    <col min="11794" max="11794" width="11.28515625" style="13" customWidth="1"/>
    <col min="11795" max="11795" width="12.42578125" style="13" customWidth="1"/>
    <col min="11796" max="11796" width="11.28515625" style="13" customWidth="1"/>
    <col min="11797" max="11797" width="12.42578125" style="13" customWidth="1"/>
    <col min="11798" max="11798" width="11.28515625" style="13" customWidth="1"/>
    <col min="11799" max="11799" width="12.42578125" style="13" customWidth="1"/>
    <col min="11800" max="11800" width="11.28515625" style="13" customWidth="1"/>
    <col min="11801" max="11801" width="12.42578125" style="13" customWidth="1"/>
    <col min="11802" max="11802" width="11.28515625" style="13" customWidth="1"/>
    <col min="11803" max="11803" width="14.140625" style="13" customWidth="1"/>
    <col min="11804" max="11804" width="10.28515625" style="13" customWidth="1"/>
    <col min="11805" max="11805" width="17.140625" style="13" customWidth="1"/>
    <col min="11806" max="11806" width="12" style="13" customWidth="1"/>
    <col min="11807" max="11807" width="14.140625" style="13" customWidth="1"/>
    <col min="11808" max="11808" width="10.28515625" style="13" customWidth="1"/>
    <col min="11809" max="11809" width="17.140625" style="13" customWidth="1"/>
    <col min="11810" max="11810" width="12" style="13" customWidth="1"/>
    <col min="11811" max="11811" width="10.7109375" style="13" customWidth="1"/>
    <col min="11812" max="11814" width="0" style="13" hidden="1" customWidth="1"/>
    <col min="11815" max="12042" width="9.140625" style="13"/>
    <col min="12043" max="12043" width="5.140625" style="13" customWidth="1"/>
    <col min="12044" max="12044" width="32.42578125" style="13" customWidth="1"/>
    <col min="12045" max="12047" width="10.28515625" style="13" customWidth="1"/>
    <col min="12048" max="12049" width="12.42578125" style="13" customWidth="1"/>
    <col min="12050" max="12050" width="11.28515625" style="13" customWidth="1"/>
    <col min="12051" max="12051" width="12.42578125" style="13" customWidth="1"/>
    <col min="12052" max="12052" width="11.28515625" style="13" customWidth="1"/>
    <col min="12053" max="12053" width="12.42578125" style="13" customWidth="1"/>
    <col min="12054" max="12054" width="11.28515625" style="13" customWidth="1"/>
    <col min="12055" max="12055" width="12.42578125" style="13" customWidth="1"/>
    <col min="12056" max="12056" width="11.28515625" style="13" customWidth="1"/>
    <col min="12057" max="12057" width="12.42578125" style="13" customWidth="1"/>
    <col min="12058" max="12058" width="11.28515625" style="13" customWidth="1"/>
    <col min="12059" max="12059" width="14.140625" style="13" customWidth="1"/>
    <col min="12060" max="12060" width="10.28515625" style="13" customWidth="1"/>
    <col min="12061" max="12061" width="17.140625" style="13" customWidth="1"/>
    <col min="12062" max="12062" width="12" style="13" customWidth="1"/>
    <col min="12063" max="12063" width="14.140625" style="13" customWidth="1"/>
    <col min="12064" max="12064" width="10.28515625" style="13" customWidth="1"/>
    <col min="12065" max="12065" width="17.140625" style="13" customWidth="1"/>
    <col min="12066" max="12066" width="12" style="13" customWidth="1"/>
    <col min="12067" max="12067" width="10.7109375" style="13" customWidth="1"/>
    <col min="12068" max="12070" width="0" style="13" hidden="1" customWidth="1"/>
    <col min="12071" max="12298" width="9.140625" style="13"/>
    <col min="12299" max="12299" width="5.140625" style="13" customWidth="1"/>
    <col min="12300" max="12300" width="32.42578125" style="13" customWidth="1"/>
    <col min="12301" max="12303" width="10.28515625" style="13" customWidth="1"/>
    <col min="12304" max="12305" width="12.42578125" style="13" customWidth="1"/>
    <col min="12306" max="12306" width="11.28515625" style="13" customWidth="1"/>
    <col min="12307" max="12307" width="12.42578125" style="13" customWidth="1"/>
    <col min="12308" max="12308" width="11.28515625" style="13" customWidth="1"/>
    <col min="12309" max="12309" width="12.42578125" style="13" customWidth="1"/>
    <col min="12310" max="12310" width="11.28515625" style="13" customWidth="1"/>
    <col min="12311" max="12311" width="12.42578125" style="13" customWidth="1"/>
    <col min="12312" max="12312" width="11.28515625" style="13" customWidth="1"/>
    <col min="12313" max="12313" width="12.42578125" style="13" customWidth="1"/>
    <col min="12314" max="12314" width="11.28515625" style="13" customWidth="1"/>
    <col min="12315" max="12315" width="14.140625" style="13" customWidth="1"/>
    <col min="12316" max="12316" width="10.28515625" style="13" customWidth="1"/>
    <col min="12317" max="12317" width="17.140625" style="13" customWidth="1"/>
    <col min="12318" max="12318" width="12" style="13" customWidth="1"/>
    <col min="12319" max="12319" width="14.140625" style="13" customWidth="1"/>
    <col min="12320" max="12320" width="10.28515625" style="13" customWidth="1"/>
    <col min="12321" max="12321" width="17.140625" style="13" customWidth="1"/>
    <col min="12322" max="12322" width="12" style="13" customWidth="1"/>
    <col min="12323" max="12323" width="10.7109375" style="13" customWidth="1"/>
    <col min="12324" max="12326" width="0" style="13" hidden="1" customWidth="1"/>
    <col min="12327" max="12554" width="9.140625" style="13"/>
    <col min="12555" max="12555" width="5.140625" style="13" customWidth="1"/>
    <col min="12556" max="12556" width="32.42578125" style="13" customWidth="1"/>
    <col min="12557" max="12559" width="10.28515625" style="13" customWidth="1"/>
    <col min="12560" max="12561" width="12.42578125" style="13" customWidth="1"/>
    <col min="12562" max="12562" width="11.28515625" style="13" customWidth="1"/>
    <col min="12563" max="12563" width="12.42578125" style="13" customWidth="1"/>
    <col min="12564" max="12564" width="11.28515625" style="13" customWidth="1"/>
    <col min="12565" max="12565" width="12.42578125" style="13" customWidth="1"/>
    <col min="12566" max="12566" width="11.28515625" style="13" customWidth="1"/>
    <col min="12567" max="12567" width="12.42578125" style="13" customWidth="1"/>
    <col min="12568" max="12568" width="11.28515625" style="13" customWidth="1"/>
    <col min="12569" max="12569" width="12.42578125" style="13" customWidth="1"/>
    <col min="12570" max="12570" width="11.28515625" style="13" customWidth="1"/>
    <col min="12571" max="12571" width="14.140625" style="13" customWidth="1"/>
    <col min="12572" max="12572" width="10.28515625" style="13" customWidth="1"/>
    <col min="12573" max="12573" width="17.140625" style="13" customWidth="1"/>
    <col min="12574" max="12574" width="12" style="13" customWidth="1"/>
    <col min="12575" max="12575" width="14.140625" style="13" customWidth="1"/>
    <col min="12576" max="12576" width="10.28515625" style="13" customWidth="1"/>
    <col min="12577" max="12577" width="17.140625" style="13" customWidth="1"/>
    <col min="12578" max="12578" width="12" style="13" customWidth="1"/>
    <col min="12579" max="12579" width="10.7109375" style="13" customWidth="1"/>
    <col min="12580" max="12582" width="0" style="13" hidden="1" customWidth="1"/>
    <col min="12583" max="12810" width="9.140625" style="13"/>
    <col min="12811" max="12811" width="5.140625" style="13" customWidth="1"/>
    <col min="12812" max="12812" width="32.42578125" style="13" customWidth="1"/>
    <col min="12813" max="12815" width="10.28515625" style="13" customWidth="1"/>
    <col min="12816" max="12817" width="12.42578125" style="13" customWidth="1"/>
    <col min="12818" max="12818" width="11.28515625" style="13" customWidth="1"/>
    <col min="12819" max="12819" width="12.42578125" style="13" customWidth="1"/>
    <col min="12820" max="12820" width="11.28515625" style="13" customWidth="1"/>
    <col min="12821" max="12821" width="12.42578125" style="13" customWidth="1"/>
    <col min="12822" max="12822" width="11.28515625" style="13" customWidth="1"/>
    <col min="12823" max="12823" width="12.42578125" style="13" customWidth="1"/>
    <col min="12824" max="12824" width="11.28515625" style="13" customWidth="1"/>
    <col min="12825" max="12825" width="12.42578125" style="13" customWidth="1"/>
    <col min="12826" max="12826" width="11.28515625" style="13" customWidth="1"/>
    <col min="12827" max="12827" width="14.140625" style="13" customWidth="1"/>
    <col min="12828" max="12828" width="10.28515625" style="13" customWidth="1"/>
    <col min="12829" max="12829" width="17.140625" style="13" customWidth="1"/>
    <col min="12830" max="12830" width="12" style="13" customWidth="1"/>
    <col min="12831" max="12831" width="14.140625" style="13" customWidth="1"/>
    <col min="12832" max="12832" width="10.28515625" style="13" customWidth="1"/>
    <col min="12833" max="12833" width="17.140625" style="13" customWidth="1"/>
    <col min="12834" max="12834" width="12" style="13" customWidth="1"/>
    <col min="12835" max="12835" width="10.7109375" style="13" customWidth="1"/>
    <col min="12836" max="12838" width="0" style="13" hidden="1" customWidth="1"/>
    <col min="12839" max="13066" width="9.140625" style="13"/>
    <col min="13067" max="13067" width="5.140625" style="13" customWidth="1"/>
    <col min="13068" max="13068" width="32.42578125" style="13" customWidth="1"/>
    <col min="13069" max="13071" width="10.28515625" style="13" customWidth="1"/>
    <col min="13072" max="13073" width="12.42578125" style="13" customWidth="1"/>
    <col min="13074" max="13074" width="11.28515625" style="13" customWidth="1"/>
    <col min="13075" max="13075" width="12.42578125" style="13" customWidth="1"/>
    <col min="13076" max="13076" width="11.28515625" style="13" customWidth="1"/>
    <col min="13077" max="13077" width="12.42578125" style="13" customWidth="1"/>
    <col min="13078" max="13078" width="11.28515625" style="13" customWidth="1"/>
    <col min="13079" max="13079" width="12.42578125" style="13" customWidth="1"/>
    <col min="13080" max="13080" width="11.28515625" style="13" customWidth="1"/>
    <col min="13081" max="13081" width="12.42578125" style="13" customWidth="1"/>
    <col min="13082" max="13082" width="11.28515625" style="13" customWidth="1"/>
    <col min="13083" max="13083" width="14.140625" style="13" customWidth="1"/>
    <col min="13084" max="13084" width="10.28515625" style="13" customWidth="1"/>
    <col min="13085" max="13085" width="17.140625" style="13" customWidth="1"/>
    <col min="13086" max="13086" width="12" style="13" customWidth="1"/>
    <col min="13087" max="13087" width="14.140625" style="13" customWidth="1"/>
    <col min="13088" max="13088" width="10.28515625" style="13" customWidth="1"/>
    <col min="13089" max="13089" width="17.140625" style="13" customWidth="1"/>
    <col min="13090" max="13090" width="12" style="13" customWidth="1"/>
    <col min="13091" max="13091" width="10.7109375" style="13" customWidth="1"/>
    <col min="13092" max="13094" width="0" style="13" hidden="1" customWidth="1"/>
    <col min="13095" max="13322" width="9.140625" style="13"/>
    <col min="13323" max="13323" width="5.140625" style="13" customWidth="1"/>
    <col min="13324" max="13324" width="32.42578125" style="13" customWidth="1"/>
    <col min="13325" max="13327" width="10.28515625" style="13" customWidth="1"/>
    <col min="13328" max="13329" width="12.42578125" style="13" customWidth="1"/>
    <col min="13330" max="13330" width="11.28515625" style="13" customWidth="1"/>
    <col min="13331" max="13331" width="12.42578125" style="13" customWidth="1"/>
    <col min="13332" max="13332" width="11.28515625" style="13" customWidth="1"/>
    <col min="13333" max="13333" width="12.42578125" style="13" customWidth="1"/>
    <col min="13334" max="13334" width="11.28515625" style="13" customWidth="1"/>
    <col min="13335" max="13335" width="12.42578125" style="13" customWidth="1"/>
    <col min="13336" max="13336" width="11.28515625" style="13" customWidth="1"/>
    <col min="13337" max="13337" width="12.42578125" style="13" customWidth="1"/>
    <col min="13338" max="13338" width="11.28515625" style="13" customWidth="1"/>
    <col min="13339" max="13339" width="14.140625" style="13" customWidth="1"/>
    <col min="13340" max="13340" width="10.28515625" style="13" customWidth="1"/>
    <col min="13341" max="13341" width="17.140625" style="13" customWidth="1"/>
    <col min="13342" max="13342" width="12" style="13" customWidth="1"/>
    <col min="13343" max="13343" width="14.140625" style="13" customWidth="1"/>
    <col min="13344" max="13344" width="10.28515625" style="13" customWidth="1"/>
    <col min="13345" max="13345" width="17.140625" style="13" customWidth="1"/>
    <col min="13346" max="13346" width="12" style="13" customWidth="1"/>
    <col min="13347" max="13347" width="10.7109375" style="13" customWidth="1"/>
    <col min="13348" max="13350" width="0" style="13" hidden="1" customWidth="1"/>
    <col min="13351" max="13578" width="9.140625" style="13"/>
    <col min="13579" max="13579" width="5.140625" style="13" customWidth="1"/>
    <col min="13580" max="13580" width="32.42578125" style="13" customWidth="1"/>
    <col min="13581" max="13583" width="10.28515625" style="13" customWidth="1"/>
    <col min="13584" max="13585" width="12.42578125" style="13" customWidth="1"/>
    <col min="13586" max="13586" width="11.28515625" style="13" customWidth="1"/>
    <col min="13587" max="13587" width="12.42578125" style="13" customWidth="1"/>
    <col min="13588" max="13588" width="11.28515625" style="13" customWidth="1"/>
    <col min="13589" max="13589" width="12.42578125" style="13" customWidth="1"/>
    <col min="13590" max="13590" width="11.28515625" style="13" customWidth="1"/>
    <col min="13591" max="13591" width="12.42578125" style="13" customWidth="1"/>
    <col min="13592" max="13592" width="11.28515625" style="13" customWidth="1"/>
    <col min="13593" max="13593" width="12.42578125" style="13" customWidth="1"/>
    <col min="13594" max="13594" width="11.28515625" style="13" customWidth="1"/>
    <col min="13595" max="13595" width="14.140625" style="13" customWidth="1"/>
    <col min="13596" max="13596" width="10.28515625" style="13" customWidth="1"/>
    <col min="13597" max="13597" width="17.140625" style="13" customWidth="1"/>
    <col min="13598" max="13598" width="12" style="13" customWidth="1"/>
    <col min="13599" max="13599" width="14.140625" style="13" customWidth="1"/>
    <col min="13600" max="13600" width="10.28515625" style="13" customWidth="1"/>
    <col min="13601" max="13601" width="17.140625" style="13" customWidth="1"/>
    <col min="13602" max="13602" width="12" style="13" customWidth="1"/>
    <col min="13603" max="13603" width="10.7109375" style="13" customWidth="1"/>
    <col min="13604" max="13606" width="0" style="13" hidden="1" customWidth="1"/>
    <col min="13607" max="13834" width="9.140625" style="13"/>
    <col min="13835" max="13835" width="5.140625" style="13" customWidth="1"/>
    <col min="13836" max="13836" width="32.42578125" style="13" customWidth="1"/>
    <col min="13837" max="13839" width="10.28515625" style="13" customWidth="1"/>
    <col min="13840" max="13841" width="12.42578125" style="13" customWidth="1"/>
    <col min="13842" max="13842" width="11.28515625" style="13" customWidth="1"/>
    <col min="13843" max="13843" width="12.42578125" style="13" customWidth="1"/>
    <col min="13844" max="13844" width="11.28515625" style="13" customWidth="1"/>
    <col min="13845" max="13845" width="12.42578125" style="13" customWidth="1"/>
    <col min="13846" max="13846" width="11.28515625" style="13" customWidth="1"/>
    <col min="13847" max="13847" width="12.42578125" style="13" customWidth="1"/>
    <col min="13848" max="13848" width="11.28515625" style="13" customWidth="1"/>
    <col min="13849" max="13849" width="12.42578125" style="13" customWidth="1"/>
    <col min="13850" max="13850" width="11.28515625" style="13" customWidth="1"/>
    <col min="13851" max="13851" width="14.140625" style="13" customWidth="1"/>
    <col min="13852" max="13852" width="10.28515625" style="13" customWidth="1"/>
    <col min="13853" max="13853" width="17.140625" style="13" customWidth="1"/>
    <col min="13854" max="13854" width="12" style="13" customWidth="1"/>
    <col min="13855" max="13855" width="14.140625" style="13" customWidth="1"/>
    <col min="13856" max="13856" width="10.28515625" style="13" customWidth="1"/>
    <col min="13857" max="13857" width="17.140625" style="13" customWidth="1"/>
    <col min="13858" max="13858" width="12" style="13" customWidth="1"/>
    <col min="13859" max="13859" width="10.7109375" style="13" customWidth="1"/>
    <col min="13860" max="13862" width="0" style="13" hidden="1" customWidth="1"/>
    <col min="13863" max="14090" width="9.140625" style="13"/>
    <col min="14091" max="14091" width="5.140625" style="13" customWidth="1"/>
    <col min="14092" max="14092" width="32.42578125" style="13" customWidth="1"/>
    <col min="14093" max="14095" width="10.28515625" style="13" customWidth="1"/>
    <col min="14096" max="14097" width="12.42578125" style="13" customWidth="1"/>
    <col min="14098" max="14098" width="11.28515625" style="13" customWidth="1"/>
    <col min="14099" max="14099" width="12.42578125" style="13" customWidth="1"/>
    <col min="14100" max="14100" width="11.28515625" style="13" customWidth="1"/>
    <col min="14101" max="14101" width="12.42578125" style="13" customWidth="1"/>
    <col min="14102" max="14102" width="11.28515625" style="13" customWidth="1"/>
    <col min="14103" max="14103" width="12.42578125" style="13" customWidth="1"/>
    <col min="14104" max="14104" width="11.28515625" style="13" customWidth="1"/>
    <col min="14105" max="14105" width="12.42578125" style="13" customWidth="1"/>
    <col min="14106" max="14106" width="11.28515625" style="13" customWidth="1"/>
    <col min="14107" max="14107" width="14.140625" style="13" customWidth="1"/>
    <col min="14108" max="14108" width="10.28515625" style="13" customWidth="1"/>
    <col min="14109" max="14109" width="17.140625" style="13" customWidth="1"/>
    <col min="14110" max="14110" width="12" style="13" customWidth="1"/>
    <col min="14111" max="14111" width="14.140625" style="13" customWidth="1"/>
    <col min="14112" max="14112" width="10.28515625" style="13" customWidth="1"/>
    <col min="14113" max="14113" width="17.140625" style="13" customWidth="1"/>
    <col min="14114" max="14114" width="12" style="13" customWidth="1"/>
    <col min="14115" max="14115" width="10.7109375" style="13" customWidth="1"/>
    <col min="14116" max="14118" width="0" style="13" hidden="1" customWidth="1"/>
    <col min="14119" max="14346" width="9.140625" style="13"/>
    <col min="14347" max="14347" width="5.140625" style="13" customWidth="1"/>
    <col min="14348" max="14348" width="32.42578125" style="13" customWidth="1"/>
    <col min="14349" max="14351" width="10.28515625" style="13" customWidth="1"/>
    <col min="14352" max="14353" width="12.42578125" style="13" customWidth="1"/>
    <col min="14354" max="14354" width="11.28515625" style="13" customWidth="1"/>
    <col min="14355" max="14355" width="12.42578125" style="13" customWidth="1"/>
    <col min="14356" max="14356" width="11.28515625" style="13" customWidth="1"/>
    <col min="14357" max="14357" width="12.42578125" style="13" customWidth="1"/>
    <col min="14358" max="14358" width="11.28515625" style="13" customWidth="1"/>
    <col min="14359" max="14359" width="12.42578125" style="13" customWidth="1"/>
    <col min="14360" max="14360" width="11.28515625" style="13" customWidth="1"/>
    <col min="14361" max="14361" width="12.42578125" style="13" customWidth="1"/>
    <col min="14362" max="14362" width="11.28515625" style="13" customWidth="1"/>
    <col min="14363" max="14363" width="14.140625" style="13" customWidth="1"/>
    <col min="14364" max="14364" width="10.28515625" style="13" customWidth="1"/>
    <col min="14365" max="14365" width="17.140625" style="13" customWidth="1"/>
    <col min="14366" max="14366" width="12" style="13" customWidth="1"/>
    <col min="14367" max="14367" width="14.140625" style="13" customWidth="1"/>
    <col min="14368" max="14368" width="10.28515625" style="13" customWidth="1"/>
    <col min="14369" max="14369" width="17.140625" style="13" customWidth="1"/>
    <col min="14370" max="14370" width="12" style="13" customWidth="1"/>
    <col min="14371" max="14371" width="10.7109375" style="13" customWidth="1"/>
    <col min="14372" max="14374" width="0" style="13" hidden="1" customWidth="1"/>
    <col min="14375" max="14602" width="9.140625" style="13"/>
    <col min="14603" max="14603" width="5.140625" style="13" customWidth="1"/>
    <col min="14604" max="14604" width="32.42578125" style="13" customWidth="1"/>
    <col min="14605" max="14607" width="10.28515625" style="13" customWidth="1"/>
    <col min="14608" max="14609" width="12.42578125" style="13" customWidth="1"/>
    <col min="14610" max="14610" width="11.28515625" style="13" customWidth="1"/>
    <col min="14611" max="14611" width="12.42578125" style="13" customWidth="1"/>
    <col min="14612" max="14612" width="11.28515625" style="13" customWidth="1"/>
    <col min="14613" max="14613" width="12.42578125" style="13" customWidth="1"/>
    <col min="14614" max="14614" width="11.28515625" style="13" customWidth="1"/>
    <col min="14615" max="14615" width="12.42578125" style="13" customWidth="1"/>
    <col min="14616" max="14616" width="11.28515625" style="13" customWidth="1"/>
    <col min="14617" max="14617" width="12.42578125" style="13" customWidth="1"/>
    <col min="14618" max="14618" width="11.28515625" style="13" customWidth="1"/>
    <col min="14619" max="14619" width="14.140625" style="13" customWidth="1"/>
    <col min="14620" max="14620" width="10.28515625" style="13" customWidth="1"/>
    <col min="14621" max="14621" width="17.140625" style="13" customWidth="1"/>
    <col min="14622" max="14622" width="12" style="13" customWidth="1"/>
    <col min="14623" max="14623" width="14.140625" style="13" customWidth="1"/>
    <col min="14624" max="14624" width="10.28515625" style="13" customWidth="1"/>
    <col min="14625" max="14625" width="17.140625" style="13" customWidth="1"/>
    <col min="14626" max="14626" width="12" style="13" customWidth="1"/>
    <col min="14627" max="14627" width="10.7109375" style="13" customWidth="1"/>
    <col min="14628" max="14630" width="0" style="13" hidden="1" customWidth="1"/>
    <col min="14631" max="14858" width="9.140625" style="13"/>
    <col min="14859" max="14859" width="5.140625" style="13" customWidth="1"/>
    <col min="14860" max="14860" width="32.42578125" style="13" customWidth="1"/>
    <col min="14861" max="14863" width="10.28515625" style="13" customWidth="1"/>
    <col min="14864" max="14865" width="12.42578125" style="13" customWidth="1"/>
    <col min="14866" max="14866" width="11.28515625" style="13" customWidth="1"/>
    <col min="14867" max="14867" width="12.42578125" style="13" customWidth="1"/>
    <col min="14868" max="14868" width="11.28515625" style="13" customWidth="1"/>
    <col min="14869" max="14869" width="12.42578125" style="13" customWidth="1"/>
    <col min="14870" max="14870" width="11.28515625" style="13" customWidth="1"/>
    <col min="14871" max="14871" width="12.42578125" style="13" customWidth="1"/>
    <col min="14872" max="14872" width="11.28515625" style="13" customWidth="1"/>
    <col min="14873" max="14873" width="12.42578125" style="13" customWidth="1"/>
    <col min="14874" max="14874" width="11.28515625" style="13" customWidth="1"/>
    <col min="14875" max="14875" width="14.140625" style="13" customWidth="1"/>
    <col min="14876" max="14876" width="10.28515625" style="13" customWidth="1"/>
    <col min="14877" max="14877" width="17.140625" style="13" customWidth="1"/>
    <col min="14878" max="14878" width="12" style="13" customWidth="1"/>
    <col min="14879" max="14879" width="14.140625" style="13" customWidth="1"/>
    <col min="14880" max="14880" width="10.28515625" style="13" customWidth="1"/>
    <col min="14881" max="14881" width="17.140625" style="13" customWidth="1"/>
    <col min="14882" max="14882" width="12" style="13" customWidth="1"/>
    <col min="14883" max="14883" width="10.7109375" style="13" customWidth="1"/>
    <col min="14884" max="14886" width="0" style="13" hidden="1" customWidth="1"/>
    <col min="14887" max="15114" width="9.140625" style="13"/>
    <col min="15115" max="15115" width="5.140625" style="13" customWidth="1"/>
    <col min="15116" max="15116" width="32.42578125" style="13" customWidth="1"/>
    <col min="15117" max="15119" width="10.28515625" style="13" customWidth="1"/>
    <col min="15120" max="15121" width="12.42578125" style="13" customWidth="1"/>
    <col min="15122" max="15122" width="11.28515625" style="13" customWidth="1"/>
    <col min="15123" max="15123" width="12.42578125" style="13" customWidth="1"/>
    <col min="15124" max="15124" width="11.28515625" style="13" customWidth="1"/>
    <col min="15125" max="15125" width="12.42578125" style="13" customWidth="1"/>
    <col min="15126" max="15126" width="11.28515625" style="13" customWidth="1"/>
    <col min="15127" max="15127" width="12.42578125" style="13" customWidth="1"/>
    <col min="15128" max="15128" width="11.28515625" style="13" customWidth="1"/>
    <col min="15129" max="15129" width="12.42578125" style="13" customWidth="1"/>
    <col min="15130" max="15130" width="11.28515625" style="13" customWidth="1"/>
    <col min="15131" max="15131" width="14.140625" style="13" customWidth="1"/>
    <col min="15132" max="15132" width="10.28515625" style="13" customWidth="1"/>
    <col min="15133" max="15133" width="17.140625" style="13" customWidth="1"/>
    <col min="15134" max="15134" width="12" style="13" customWidth="1"/>
    <col min="15135" max="15135" width="14.140625" style="13" customWidth="1"/>
    <col min="15136" max="15136" width="10.28515625" style="13" customWidth="1"/>
    <col min="15137" max="15137" width="17.140625" style="13" customWidth="1"/>
    <col min="15138" max="15138" width="12" style="13" customWidth="1"/>
    <col min="15139" max="15139" width="10.7109375" style="13" customWidth="1"/>
    <col min="15140" max="15142" width="0" style="13" hidden="1" customWidth="1"/>
    <col min="15143" max="15370" width="9.140625" style="13"/>
    <col min="15371" max="15371" width="5.140625" style="13" customWidth="1"/>
    <col min="15372" max="15372" width="32.42578125" style="13" customWidth="1"/>
    <col min="15373" max="15375" width="10.28515625" style="13" customWidth="1"/>
    <col min="15376" max="15377" width="12.42578125" style="13" customWidth="1"/>
    <col min="15378" max="15378" width="11.28515625" style="13" customWidth="1"/>
    <col min="15379" max="15379" width="12.42578125" style="13" customWidth="1"/>
    <col min="15380" max="15380" width="11.28515625" style="13" customWidth="1"/>
    <col min="15381" max="15381" width="12.42578125" style="13" customWidth="1"/>
    <col min="15382" max="15382" width="11.28515625" style="13" customWidth="1"/>
    <col min="15383" max="15383" width="12.42578125" style="13" customWidth="1"/>
    <col min="15384" max="15384" width="11.28515625" style="13" customWidth="1"/>
    <col min="15385" max="15385" width="12.42578125" style="13" customWidth="1"/>
    <col min="15386" max="15386" width="11.28515625" style="13" customWidth="1"/>
    <col min="15387" max="15387" width="14.140625" style="13" customWidth="1"/>
    <col min="15388" max="15388" width="10.28515625" style="13" customWidth="1"/>
    <col min="15389" max="15389" width="17.140625" style="13" customWidth="1"/>
    <col min="15390" max="15390" width="12" style="13" customWidth="1"/>
    <col min="15391" max="15391" width="14.140625" style="13" customWidth="1"/>
    <col min="15392" max="15392" width="10.28515625" style="13" customWidth="1"/>
    <col min="15393" max="15393" width="17.140625" style="13" customWidth="1"/>
    <col min="15394" max="15394" width="12" style="13" customWidth="1"/>
    <col min="15395" max="15395" width="10.7109375" style="13" customWidth="1"/>
    <col min="15396" max="15398" width="0" style="13" hidden="1" customWidth="1"/>
    <col min="15399" max="15626" width="9.140625" style="13"/>
    <col min="15627" max="15627" width="5.140625" style="13" customWidth="1"/>
    <col min="15628" max="15628" width="32.42578125" style="13" customWidth="1"/>
    <col min="15629" max="15631" width="10.28515625" style="13" customWidth="1"/>
    <col min="15632" max="15633" width="12.42578125" style="13" customWidth="1"/>
    <col min="15634" max="15634" width="11.28515625" style="13" customWidth="1"/>
    <col min="15635" max="15635" width="12.42578125" style="13" customWidth="1"/>
    <col min="15636" max="15636" width="11.28515625" style="13" customWidth="1"/>
    <col min="15637" max="15637" width="12.42578125" style="13" customWidth="1"/>
    <col min="15638" max="15638" width="11.28515625" style="13" customWidth="1"/>
    <col min="15639" max="15639" width="12.42578125" style="13" customWidth="1"/>
    <col min="15640" max="15640" width="11.28515625" style="13" customWidth="1"/>
    <col min="15641" max="15641" width="12.42578125" style="13" customWidth="1"/>
    <col min="15642" max="15642" width="11.28515625" style="13" customWidth="1"/>
    <col min="15643" max="15643" width="14.140625" style="13" customWidth="1"/>
    <col min="15644" max="15644" width="10.28515625" style="13" customWidth="1"/>
    <col min="15645" max="15645" width="17.140625" style="13" customWidth="1"/>
    <col min="15646" max="15646" width="12" style="13" customWidth="1"/>
    <col min="15647" max="15647" width="14.140625" style="13" customWidth="1"/>
    <col min="15648" max="15648" width="10.28515625" style="13" customWidth="1"/>
    <col min="15649" max="15649" width="17.140625" style="13" customWidth="1"/>
    <col min="15650" max="15650" width="12" style="13" customWidth="1"/>
    <col min="15651" max="15651" width="10.7109375" style="13" customWidth="1"/>
    <col min="15652" max="15654" width="0" style="13" hidden="1" customWidth="1"/>
    <col min="15655" max="15882" width="9.140625" style="13"/>
    <col min="15883" max="15883" width="5.140625" style="13" customWidth="1"/>
    <col min="15884" max="15884" width="32.42578125" style="13" customWidth="1"/>
    <col min="15885" max="15887" width="10.28515625" style="13" customWidth="1"/>
    <col min="15888" max="15889" width="12.42578125" style="13" customWidth="1"/>
    <col min="15890" max="15890" width="11.28515625" style="13" customWidth="1"/>
    <col min="15891" max="15891" width="12.42578125" style="13" customWidth="1"/>
    <col min="15892" max="15892" width="11.28515625" style="13" customWidth="1"/>
    <col min="15893" max="15893" width="12.42578125" style="13" customWidth="1"/>
    <col min="15894" max="15894" width="11.28515625" style="13" customWidth="1"/>
    <col min="15895" max="15895" width="12.42578125" style="13" customWidth="1"/>
    <col min="15896" max="15896" width="11.28515625" style="13" customWidth="1"/>
    <col min="15897" max="15897" width="12.42578125" style="13" customWidth="1"/>
    <col min="15898" max="15898" width="11.28515625" style="13" customWidth="1"/>
    <col min="15899" max="15899" width="14.140625" style="13" customWidth="1"/>
    <col min="15900" max="15900" width="10.28515625" style="13" customWidth="1"/>
    <col min="15901" max="15901" width="17.140625" style="13" customWidth="1"/>
    <col min="15902" max="15902" width="12" style="13" customWidth="1"/>
    <col min="15903" max="15903" width="14.140625" style="13" customWidth="1"/>
    <col min="15904" max="15904" width="10.28515625" style="13" customWidth="1"/>
    <col min="15905" max="15905" width="17.140625" style="13" customWidth="1"/>
    <col min="15906" max="15906" width="12" style="13" customWidth="1"/>
    <col min="15907" max="15907" width="10.7109375" style="13" customWidth="1"/>
    <col min="15908" max="15910" width="0" style="13" hidden="1" customWidth="1"/>
    <col min="15911" max="16138" width="9.140625" style="13"/>
    <col min="16139" max="16139" width="5.140625" style="13" customWidth="1"/>
    <col min="16140" max="16140" width="32.42578125" style="13" customWidth="1"/>
    <col min="16141" max="16143" width="10.28515625" style="13" customWidth="1"/>
    <col min="16144" max="16145" width="12.42578125" style="13" customWidth="1"/>
    <col min="16146" max="16146" width="11.28515625" style="13" customWidth="1"/>
    <col min="16147" max="16147" width="12.42578125" style="13" customWidth="1"/>
    <col min="16148" max="16148" width="11.28515625" style="13" customWidth="1"/>
    <col min="16149" max="16149" width="12.42578125" style="13" customWidth="1"/>
    <col min="16150" max="16150" width="11.28515625" style="13" customWidth="1"/>
    <col min="16151" max="16151" width="12.42578125" style="13" customWidth="1"/>
    <col min="16152" max="16152" width="11.28515625" style="13" customWidth="1"/>
    <col min="16153" max="16153" width="12.42578125" style="13" customWidth="1"/>
    <col min="16154" max="16154" width="11.28515625" style="13" customWidth="1"/>
    <col min="16155" max="16155" width="14.140625" style="13" customWidth="1"/>
    <col min="16156" max="16156" width="10.28515625" style="13" customWidth="1"/>
    <col min="16157" max="16157" width="17.140625" style="13" customWidth="1"/>
    <col min="16158" max="16158" width="12" style="13" customWidth="1"/>
    <col min="16159" max="16159" width="14.140625" style="13" customWidth="1"/>
    <col min="16160" max="16160" width="10.28515625" style="13" customWidth="1"/>
    <col min="16161" max="16161" width="17.140625" style="13" customWidth="1"/>
    <col min="16162" max="16162" width="12" style="13" customWidth="1"/>
    <col min="16163" max="16163" width="10.7109375" style="13" customWidth="1"/>
    <col min="16164" max="16166" width="0" style="13" hidden="1" customWidth="1"/>
    <col min="16167" max="16384" width="9.140625" style="13"/>
  </cols>
  <sheetData>
    <row r="1" spans="1:45" s="14" customFormat="1" ht="19.5">
      <c r="A1" s="582" t="s">
        <v>348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row>
    <row r="2" spans="1:45">
      <c r="A2" s="581" t="s">
        <v>321</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row>
    <row r="3" spans="1:45">
      <c r="A3" s="504" t="s">
        <v>301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208"/>
      <c r="AK3" s="208"/>
      <c r="AL3" s="208"/>
    </row>
    <row r="4" spans="1:45" s="15" customFormat="1" ht="23.25">
      <c r="A4" s="524" t="s">
        <v>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N4" s="16"/>
      <c r="AO4" s="16"/>
      <c r="AP4" s="16"/>
      <c r="AQ4" s="16"/>
      <c r="AR4" s="16"/>
      <c r="AS4" s="16"/>
    </row>
    <row r="5" spans="1:45" s="205" customFormat="1" ht="39.75" customHeight="1">
      <c r="A5" s="481" t="s">
        <v>22</v>
      </c>
      <c r="B5" s="481" t="s">
        <v>23</v>
      </c>
      <c r="C5" s="468" t="s">
        <v>289</v>
      </c>
      <c r="D5" s="481" t="s">
        <v>24</v>
      </c>
      <c r="E5" s="481" t="s">
        <v>25</v>
      </c>
      <c r="F5" s="481" t="s">
        <v>26</v>
      </c>
      <c r="G5" s="499" t="s">
        <v>122</v>
      </c>
      <c r="H5" s="499"/>
      <c r="I5" s="499"/>
      <c r="J5" s="499" t="s">
        <v>291</v>
      </c>
      <c r="K5" s="499"/>
      <c r="L5" s="499"/>
      <c r="M5" s="514" t="s">
        <v>5</v>
      </c>
      <c r="N5" s="516"/>
      <c r="O5" s="516"/>
      <c r="P5" s="516"/>
      <c r="Q5" s="516"/>
      <c r="R5" s="515"/>
      <c r="S5" s="471" t="s">
        <v>28</v>
      </c>
      <c r="T5" s="473"/>
      <c r="U5" s="471" t="s">
        <v>293</v>
      </c>
      <c r="V5" s="472"/>
      <c r="W5" s="472"/>
      <c r="X5" s="473"/>
      <c r="Y5" s="481" t="s">
        <v>294</v>
      </c>
      <c r="Z5" s="481"/>
      <c r="AA5" s="471" t="s">
        <v>295</v>
      </c>
      <c r="AB5" s="472"/>
      <c r="AC5" s="472"/>
      <c r="AD5" s="473"/>
      <c r="AE5" s="471" t="s">
        <v>296</v>
      </c>
      <c r="AF5" s="472"/>
      <c r="AG5" s="472"/>
      <c r="AH5" s="473"/>
      <c r="AI5" s="481" t="s">
        <v>7</v>
      </c>
      <c r="AO5" s="501"/>
      <c r="AP5" s="501"/>
      <c r="AQ5" s="501"/>
      <c r="AR5" s="501"/>
    </row>
    <row r="6" spans="1:45" s="205" customFormat="1">
      <c r="A6" s="481"/>
      <c r="B6" s="481"/>
      <c r="C6" s="470"/>
      <c r="D6" s="481"/>
      <c r="E6" s="481"/>
      <c r="F6" s="481"/>
      <c r="G6" s="499" t="s">
        <v>31</v>
      </c>
      <c r="H6" s="499" t="s">
        <v>32</v>
      </c>
      <c r="I6" s="499"/>
      <c r="J6" s="499" t="s">
        <v>31</v>
      </c>
      <c r="K6" s="499" t="s">
        <v>32</v>
      </c>
      <c r="L6" s="499"/>
      <c r="M6" s="576" t="s">
        <v>33</v>
      </c>
      <c r="N6" s="606"/>
      <c r="O6" s="576" t="s">
        <v>34</v>
      </c>
      <c r="P6" s="606"/>
      <c r="Q6" s="576" t="s">
        <v>35</v>
      </c>
      <c r="R6" s="606"/>
      <c r="S6" s="608"/>
      <c r="T6" s="609"/>
      <c r="U6" s="474"/>
      <c r="V6" s="475"/>
      <c r="W6" s="475"/>
      <c r="X6" s="476"/>
      <c r="Y6" s="481"/>
      <c r="Z6" s="481"/>
      <c r="AA6" s="474"/>
      <c r="AB6" s="475"/>
      <c r="AC6" s="475"/>
      <c r="AD6" s="476"/>
      <c r="AE6" s="474"/>
      <c r="AF6" s="475"/>
      <c r="AG6" s="475"/>
      <c r="AH6" s="476"/>
      <c r="AI6" s="481"/>
      <c r="AO6" s="501"/>
      <c r="AP6" s="501"/>
      <c r="AQ6" s="501"/>
      <c r="AR6" s="501"/>
    </row>
    <row r="7" spans="1:45" s="205" customFormat="1">
      <c r="A7" s="481"/>
      <c r="B7" s="481"/>
      <c r="C7" s="470"/>
      <c r="D7" s="481"/>
      <c r="E7" s="481"/>
      <c r="F7" s="481"/>
      <c r="G7" s="499"/>
      <c r="H7" s="506" t="s">
        <v>36</v>
      </c>
      <c r="I7" s="506" t="s">
        <v>292</v>
      </c>
      <c r="J7" s="499"/>
      <c r="K7" s="506" t="s">
        <v>36</v>
      </c>
      <c r="L7" s="506" t="s">
        <v>286</v>
      </c>
      <c r="M7" s="578"/>
      <c r="N7" s="607"/>
      <c r="O7" s="578"/>
      <c r="P7" s="607"/>
      <c r="Q7" s="578"/>
      <c r="R7" s="607"/>
      <c r="S7" s="474"/>
      <c r="T7" s="476"/>
      <c r="U7" s="499" t="s">
        <v>36</v>
      </c>
      <c r="V7" s="499" t="s">
        <v>292</v>
      </c>
      <c r="W7" s="499"/>
      <c r="X7" s="499"/>
      <c r="Y7" s="481" t="s">
        <v>9</v>
      </c>
      <c r="Z7" s="481" t="s">
        <v>292</v>
      </c>
      <c r="AA7" s="499" t="s">
        <v>36</v>
      </c>
      <c r="AB7" s="499" t="s">
        <v>292</v>
      </c>
      <c r="AC7" s="499"/>
      <c r="AD7" s="499"/>
      <c r="AE7" s="499" t="s">
        <v>36</v>
      </c>
      <c r="AF7" s="499" t="s">
        <v>292</v>
      </c>
      <c r="AG7" s="499"/>
      <c r="AH7" s="499"/>
      <c r="AI7" s="481"/>
      <c r="AO7" s="500"/>
      <c r="AP7" s="500"/>
      <c r="AQ7" s="500"/>
      <c r="AR7" s="500"/>
    </row>
    <row r="8" spans="1:45" s="205" customFormat="1">
      <c r="A8" s="481"/>
      <c r="B8" s="481"/>
      <c r="C8" s="470"/>
      <c r="D8" s="481"/>
      <c r="E8" s="481"/>
      <c r="F8" s="481"/>
      <c r="G8" s="499"/>
      <c r="H8" s="513"/>
      <c r="I8" s="610"/>
      <c r="J8" s="499"/>
      <c r="K8" s="513"/>
      <c r="L8" s="610"/>
      <c r="M8" s="506" t="s">
        <v>36</v>
      </c>
      <c r="N8" s="506" t="s">
        <v>37</v>
      </c>
      <c r="O8" s="506" t="s">
        <v>36</v>
      </c>
      <c r="P8" s="506" t="s">
        <v>37</v>
      </c>
      <c r="Q8" s="506" t="s">
        <v>36</v>
      </c>
      <c r="R8" s="506" t="s">
        <v>37</v>
      </c>
      <c r="S8" s="506" t="s">
        <v>36</v>
      </c>
      <c r="T8" s="506" t="s">
        <v>37</v>
      </c>
      <c r="U8" s="499"/>
      <c r="V8" s="499" t="s">
        <v>9</v>
      </c>
      <c r="W8" s="488" t="s">
        <v>14</v>
      </c>
      <c r="X8" s="488"/>
      <c r="Y8" s="481"/>
      <c r="Z8" s="481"/>
      <c r="AA8" s="499"/>
      <c r="AB8" s="499" t="s">
        <v>9</v>
      </c>
      <c r="AC8" s="488" t="s">
        <v>14</v>
      </c>
      <c r="AD8" s="488"/>
      <c r="AE8" s="499"/>
      <c r="AF8" s="499" t="s">
        <v>9</v>
      </c>
      <c r="AG8" s="488" t="s">
        <v>14</v>
      </c>
      <c r="AH8" s="488"/>
      <c r="AI8" s="481"/>
      <c r="AO8" s="500"/>
      <c r="AP8" s="500"/>
      <c r="AQ8" s="605"/>
      <c r="AR8" s="605"/>
    </row>
    <row r="9" spans="1:45" s="205" customFormat="1" ht="82.5">
      <c r="A9" s="481"/>
      <c r="B9" s="481"/>
      <c r="C9" s="469"/>
      <c r="D9" s="481"/>
      <c r="E9" s="481"/>
      <c r="F9" s="481"/>
      <c r="G9" s="499"/>
      <c r="H9" s="507"/>
      <c r="I9" s="611"/>
      <c r="J9" s="499"/>
      <c r="K9" s="507"/>
      <c r="L9" s="611"/>
      <c r="M9" s="507"/>
      <c r="N9" s="507"/>
      <c r="O9" s="507"/>
      <c r="P9" s="507"/>
      <c r="Q9" s="507"/>
      <c r="R9" s="507"/>
      <c r="S9" s="507"/>
      <c r="T9" s="507"/>
      <c r="U9" s="499"/>
      <c r="V9" s="499"/>
      <c r="W9" s="19" t="s">
        <v>38</v>
      </c>
      <c r="X9" s="207" t="s">
        <v>290</v>
      </c>
      <c r="Y9" s="481"/>
      <c r="Z9" s="481"/>
      <c r="AA9" s="499"/>
      <c r="AB9" s="499"/>
      <c r="AC9" s="19" t="s">
        <v>38</v>
      </c>
      <c r="AD9" s="207" t="s">
        <v>290</v>
      </c>
      <c r="AE9" s="499"/>
      <c r="AF9" s="499"/>
      <c r="AG9" s="19" t="s">
        <v>38</v>
      </c>
      <c r="AH9" s="207" t="s">
        <v>290</v>
      </c>
      <c r="AI9" s="481"/>
      <c r="AO9" s="500"/>
      <c r="AP9" s="500"/>
      <c r="AQ9" s="20"/>
      <c r="AR9" s="206"/>
    </row>
    <row r="10" spans="1:45" s="22" customFormat="1">
      <c r="A10" s="21">
        <v>1</v>
      </c>
      <c r="B10" s="21">
        <f>A10+1</f>
        <v>2</v>
      </c>
      <c r="C10" s="21">
        <v>3</v>
      </c>
      <c r="D10" s="21">
        <f>B10+1</f>
        <v>3</v>
      </c>
      <c r="E10" s="21">
        <f t="shared" ref="E10:T10" si="0">D10+1</f>
        <v>4</v>
      </c>
      <c r="F10" s="21">
        <f t="shared" si="0"/>
        <v>5</v>
      </c>
      <c r="G10" s="21">
        <v>4</v>
      </c>
      <c r="H10" s="21">
        <f t="shared" ref="H10:I10" si="1">G10+1</f>
        <v>5</v>
      </c>
      <c r="I10" s="21">
        <f t="shared" si="1"/>
        <v>6</v>
      </c>
      <c r="J10" s="21">
        <v>7</v>
      </c>
      <c r="K10" s="21">
        <f t="shared" si="0"/>
        <v>8</v>
      </c>
      <c r="L10" s="21">
        <f t="shared" si="0"/>
        <v>9</v>
      </c>
      <c r="M10" s="21">
        <f t="shared" si="0"/>
        <v>10</v>
      </c>
      <c r="N10" s="21">
        <f t="shared" si="0"/>
        <v>11</v>
      </c>
      <c r="O10" s="21">
        <f t="shared" si="0"/>
        <v>12</v>
      </c>
      <c r="P10" s="21">
        <f t="shared" si="0"/>
        <v>13</v>
      </c>
      <c r="Q10" s="21">
        <v>11</v>
      </c>
      <c r="R10" s="21">
        <f t="shared" si="0"/>
        <v>12</v>
      </c>
      <c r="S10" s="21">
        <f t="shared" si="0"/>
        <v>13</v>
      </c>
      <c r="T10" s="21">
        <f t="shared" si="0"/>
        <v>14</v>
      </c>
      <c r="U10" s="21">
        <v>7</v>
      </c>
      <c r="V10" s="21">
        <v>8</v>
      </c>
      <c r="W10" s="21">
        <v>9</v>
      </c>
      <c r="X10" s="21">
        <v>10</v>
      </c>
      <c r="Y10" s="21">
        <v>11</v>
      </c>
      <c r="Z10" s="21">
        <v>12</v>
      </c>
      <c r="AA10" s="21">
        <v>13</v>
      </c>
      <c r="AB10" s="21">
        <v>14</v>
      </c>
      <c r="AC10" s="21">
        <v>15</v>
      </c>
      <c r="AD10" s="21">
        <v>16</v>
      </c>
      <c r="AE10" s="21">
        <v>17</v>
      </c>
      <c r="AF10" s="21">
        <v>18</v>
      </c>
      <c r="AG10" s="21">
        <v>19</v>
      </c>
      <c r="AH10" s="21">
        <v>20</v>
      </c>
      <c r="AI10" s="21">
        <v>21</v>
      </c>
      <c r="AJ10" s="21">
        <v>25</v>
      </c>
      <c r="AK10" s="21">
        <v>26</v>
      </c>
      <c r="AL10" s="21">
        <v>27</v>
      </c>
    </row>
    <row r="11" spans="1:45" s="22" customFormat="1">
      <c r="A11" s="21"/>
      <c r="B11" s="23" t="s">
        <v>13</v>
      </c>
      <c r="C11" s="23"/>
      <c r="D11" s="21"/>
      <c r="E11" s="21"/>
      <c r="F11" s="21"/>
      <c r="G11" s="21"/>
      <c r="H11" s="49">
        <f>H12</f>
        <v>35796</v>
      </c>
      <c r="I11" s="49">
        <f t="shared" ref="I11:AH11" si="2">I12</f>
        <v>35796</v>
      </c>
      <c r="J11" s="49">
        <f t="shared" si="2"/>
        <v>0</v>
      </c>
      <c r="K11" s="49">
        <f t="shared" si="2"/>
        <v>0</v>
      </c>
      <c r="L11" s="49">
        <f t="shared" si="2"/>
        <v>0</v>
      </c>
      <c r="M11" s="49">
        <f t="shared" si="2"/>
        <v>0</v>
      </c>
      <c r="N11" s="49">
        <f t="shared" si="2"/>
        <v>0</v>
      </c>
      <c r="O11" s="49">
        <f t="shared" si="2"/>
        <v>0</v>
      </c>
      <c r="P11" s="49">
        <f t="shared" si="2"/>
        <v>0</v>
      </c>
      <c r="Q11" s="49">
        <f t="shared" si="2"/>
        <v>0</v>
      </c>
      <c r="R11" s="49">
        <f t="shared" si="2"/>
        <v>0</v>
      </c>
      <c r="S11" s="49">
        <f t="shared" si="2"/>
        <v>0</v>
      </c>
      <c r="T11" s="49">
        <f t="shared" si="2"/>
        <v>0</v>
      </c>
      <c r="U11" s="49">
        <f t="shared" si="2"/>
        <v>28433.200000000001</v>
      </c>
      <c r="V11" s="49">
        <f t="shared" si="2"/>
        <v>28433.200000000001</v>
      </c>
      <c r="W11" s="49">
        <f t="shared" si="2"/>
        <v>0</v>
      </c>
      <c r="X11" s="49">
        <f t="shared" si="2"/>
        <v>311</v>
      </c>
      <c r="Y11" s="49">
        <f t="shared" si="2"/>
        <v>11602</v>
      </c>
      <c r="Z11" s="49">
        <f t="shared" si="2"/>
        <v>11602</v>
      </c>
      <c r="AA11" s="49">
        <f t="shared" si="2"/>
        <v>16831.2</v>
      </c>
      <c r="AB11" s="49">
        <f t="shared" si="2"/>
        <v>16831.2</v>
      </c>
      <c r="AC11" s="49">
        <f t="shared" si="2"/>
        <v>0</v>
      </c>
      <c r="AD11" s="49">
        <f t="shared" si="2"/>
        <v>311</v>
      </c>
      <c r="AE11" s="49">
        <f t="shared" si="2"/>
        <v>16831.2</v>
      </c>
      <c r="AF11" s="49">
        <f t="shared" si="2"/>
        <v>16831.2</v>
      </c>
      <c r="AG11" s="49">
        <f t="shared" si="2"/>
        <v>0</v>
      </c>
      <c r="AH11" s="49">
        <f t="shared" si="2"/>
        <v>311</v>
      </c>
      <c r="AI11" s="21"/>
      <c r="AJ11" s="21"/>
      <c r="AK11" s="21"/>
      <c r="AL11" s="21"/>
    </row>
    <row r="12" spans="1:45" s="22" customFormat="1">
      <c r="A12" s="49" t="s">
        <v>322</v>
      </c>
      <c r="B12" s="23" t="s">
        <v>323</v>
      </c>
      <c r="C12" s="23"/>
      <c r="D12" s="21"/>
      <c r="E12" s="21"/>
      <c r="F12" s="21"/>
      <c r="G12" s="21"/>
      <c r="H12" s="49">
        <f>H13+H26+H27+H28</f>
        <v>35796</v>
      </c>
      <c r="I12" s="49">
        <f t="shared" ref="I12:AH12" si="3">I13+I26+I27+I28</f>
        <v>35796</v>
      </c>
      <c r="J12" s="49">
        <f t="shared" si="3"/>
        <v>0</v>
      </c>
      <c r="K12" s="49">
        <f t="shared" si="3"/>
        <v>0</v>
      </c>
      <c r="L12" s="49">
        <f t="shared" si="3"/>
        <v>0</v>
      </c>
      <c r="M12" s="49">
        <f t="shared" si="3"/>
        <v>0</v>
      </c>
      <c r="N12" s="49">
        <f t="shared" si="3"/>
        <v>0</v>
      </c>
      <c r="O12" s="49">
        <f t="shared" si="3"/>
        <v>0</v>
      </c>
      <c r="P12" s="49">
        <f t="shared" si="3"/>
        <v>0</v>
      </c>
      <c r="Q12" s="49">
        <f t="shared" si="3"/>
        <v>0</v>
      </c>
      <c r="R12" s="49">
        <f t="shared" si="3"/>
        <v>0</v>
      </c>
      <c r="S12" s="49">
        <f t="shared" si="3"/>
        <v>0</v>
      </c>
      <c r="T12" s="49">
        <f t="shared" si="3"/>
        <v>0</v>
      </c>
      <c r="U12" s="49">
        <f t="shared" si="3"/>
        <v>28433.200000000001</v>
      </c>
      <c r="V12" s="49">
        <f t="shared" si="3"/>
        <v>28433.200000000001</v>
      </c>
      <c r="W12" s="49">
        <f t="shared" si="3"/>
        <v>0</v>
      </c>
      <c r="X12" s="49">
        <f t="shared" si="3"/>
        <v>311</v>
      </c>
      <c r="Y12" s="49">
        <f t="shared" si="3"/>
        <v>11602</v>
      </c>
      <c r="Z12" s="49">
        <f t="shared" si="3"/>
        <v>11602</v>
      </c>
      <c r="AA12" s="49">
        <f t="shared" si="3"/>
        <v>16831.2</v>
      </c>
      <c r="AB12" s="49">
        <f t="shared" si="3"/>
        <v>16831.2</v>
      </c>
      <c r="AC12" s="49">
        <f t="shared" si="3"/>
        <v>0</v>
      </c>
      <c r="AD12" s="49">
        <f t="shared" si="3"/>
        <v>311</v>
      </c>
      <c r="AE12" s="49">
        <f t="shared" si="3"/>
        <v>16831.2</v>
      </c>
      <c r="AF12" s="49">
        <f t="shared" si="3"/>
        <v>16831.2</v>
      </c>
      <c r="AG12" s="49">
        <f t="shared" si="3"/>
        <v>0</v>
      </c>
      <c r="AH12" s="49">
        <f t="shared" si="3"/>
        <v>311</v>
      </c>
      <c r="AI12" s="21"/>
      <c r="AJ12" s="21"/>
      <c r="AK12" s="21"/>
      <c r="AL12" s="21"/>
    </row>
    <row r="13" spans="1:45" s="50" customFormat="1" ht="75">
      <c r="A13" s="24" t="s">
        <v>40</v>
      </c>
      <c r="B13" s="29" t="s">
        <v>297</v>
      </c>
      <c r="C13" s="23"/>
      <c r="D13" s="49"/>
      <c r="E13" s="49"/>
      <c r="F13" s="49"/>
      <c r="G13" s="49"/>
      <c r="H13" s="49">
        <f>SUM(H14:H25)</f>
        <v>20482</v>
      </c>
      <c r="I13" s="49">
        <f t="shared" ref="I13:AH13" si="4">SUM(I14:I25)</f>
        <v>20482</v>
      </c>
      <c r="J13" s="49">
        <f t="shared" si="4"/>
        <v>0</v>
      </c>
      <c r="K13" s="49">
        <f t="shared" si="4"/>
        <v>0</v>
      </c>
      <c r="L13" s="49">
        <f t="shared" si="4"/>
        <v>0</v>
      </c>
      <c r="M13" s="49">
        <f t="shared" si="4"/>
        <v>0</v>
      </c>
      <c r="N13" s="49">
        <f t="shared" si="4"/>
        <v>0</v>
      </c>
      <c r="O13" s="49">
        <f t="shared" si="4"/>
        <v>0</v>
      </c>
      <c r="P13" s="49">
        <f t="shared" si="4"/>
        <v>0</v>
      </c>
      <c r="Q13" s="49">
        <f t="shared" si="4"/>
        <v>0</v>
      </c>
      <c r="R13" s="49">
        <f t="shared" si="4"/>
        <v>0</v>
      </c>
      <c r="S13" s="49">
        <f t="shared" si="4"/>
        <v>0</v>
      </c>
      <c r="T13" s="49">
        <f t="shared" si="4"/>
        <v>0</v>
      </c>
      <c r="U13" s="49">
        <f t="shared" si="4"/>
        <v>16182</v>
      </c>
      <c r="V13" s="49">
        <f t="shared" si="4"/>
        <v>16182</v>
      </c>
      <c r="W13" s="49">
        <f t="shared" si="4"/>
        <v>0</v>
      </c>
      <c r="X13" s="49">
        <f t="shared" si="4"/>
        <v>311</v>
      </c>
      <c r="Y13" s="49">
        <f t="shared" si="4"/>
        <v>11602</v>
      </c>
      <c r="Z13" s="49">
        <f t="shared" si="4"/>
        <v>11602</v>
      </c>
      <c r="AA13" s="49">
        <f t="shared" si="4"/>
        <v>4580</v>
      </c>
      <c r="AB13" s="49">
        <f t="shared" si="4"/>
        <v>4580</v>
      </c>
      <c r="AC13" s="49">
        <f t="shared" si="4"/>
        <v>0</v>
      </c>
      <c r="AD13" s="49">
        <f t="shared" si="4"/>
        <v>311</v>
      </c>
      <c r="AE13" s="49">
        <f t="shared" si="4"/>
        <v>4580</v>
      </c>
      <c r="AF13" s="49">
        <f>SUM(AF14:AF25)</f>
        <v>4580</v>
      </c>
      <c r="AG13" s="49">
        <f t="shared" si="4"/>
        <v>0</v>
      </c>
      <c r="AH13" s="49">
        <f t="shared" si="4"/>
        <v>311</v>
      </c>
      <c r="AI13" s="49"/>
      <c r="AJ13" s="49"/>
      <c r="AK13" s="49"/>
      <c r="AL13" s="49"/>
    </row>
    <row r="14" spans="1:45" s="50" customFormat="1" ht="56.25">
      <c r="A14" s="213">
        <v>1</v>
      </c>
      <c r="B14" s="214" t="s">
        <v>324</v>
      </c>
      <c r="C14" s="196">
        <v>7529785</v>
      </c>
      <c r="D14" s="49"/>
      <c r="E14" s="49"/>
      <c r="F14" s="49"/>
      <c r="G14" s="21" t="s">
        <v>330</v>
      </c>
      <c r="H14" s="21">
        <v>1303</v>
      </c>
      <c r="I14" s="21">
        <v>1303</v>
      </c>
      <c r="J14" s="49"/>
      <c r="K14" s="49"/>
      <c r="L14" s="49"/>
      <c r="M14" s="49"/>
      <c r="N14" s="49"/>
      <c r="O14" s="49"/>
      <c r="P14" s="49"/>
      <c r="Q14" s="49"/>
      <c r="R14" s="49"/>
      <c r="S14" s="49"/>
      <c r="T14" s="49"/>
      <c r="U14" s="21">
        <v>448</v>
      </c>
      <c r="V14" s="21">
        <v>448</v>
      </c>
      <c r="W14" s="21"/>
      <c r="X14" s="21">
        <v>98</v>
      </c>
      <c r="Y14" s="21">
        <v>350</v>
      </c>
      <c r="Z14" s="21">
        <v>350</v>
      </c>
      <c r="AA14" s="37">
        <f t="shared" ref="AA14:AA15" si="5">U14-Y14</f>
        <v>98</v>
      </c>
      <c r="AB14" s="37">
        <f t="shared" ref="AB14:AB15" si="6">AA14</f>
        <v>98</v>
      </c>
      <c r="AC14" s="49"/>
      <c r="AD14" s="21">
        <v>98</v>
      </c>
      <c r="AE14" s="37">
        <f t="shared" ref="AE14:AE15" si="7">AA14</f>
        <v>98</v>
      </c>
      <c r="AF14" s="37">
        <f t="shared" ref="AF14:AF15" si="8">AE14</f>
        <v>98</v>
      </c>
      <c r="AG14" s="49"/>
      <c r="AH14" s="21">
        <v>98</v>
      </c>
      <c r="AI14" s="49"/>
      <c r="AJ14" s="49"/>
      <c r="AK14" s="49"/>
      <c r="AL14" s="49"/>
    </row>
    <row r="15" spans="1:45" s="28" customFormat="1" ht="56.25">
      <c r="A15" s="213">
        <v>2</v>
      </c>
      <c r="B15" s="214" t="s">
        <v>325</v>
      </c>
      <c r="C15" s="33">
        <v>7525274</v>
      </c>
      <c r="D15" s="26"/>
      <c r="E15" s="26"/>
      <c r="F15" s="26"/>
      <c r="G15" s="36" t="s">
        <v>331</v>
      </c>
      <c r="H15" s="211">
        <v>1062</v>
      </c>
      <c r="I15" s="211">
        <v>1062</v>
      </c>
      <c r="J15" s="212"/>
      <c r="K15" s="212"/>
      <c r="L15" s="212"/>
      <c r="M15" s="212"/>
      <c r="N15" s="212"/>
      <c r="O15" s="212"/>
      <c r="P15" s="212"/>
      <c r="Q15" s="212"/>
      <c r="R15" s="212"/>
      <c r="S15" s="212"/>
      <c r="T15" s="212"/>
      <c r="U15" s="211">
        <v>345</v>
      </c>
      <c r="V15" s="211">
        <v>345</v>
      </c>
      <c r="W15" s="212"/>
      <c r="X15" s="211">
        <v>45</v>
      </c>
      <c r="Y15" s="211">
        <v>300</v>
      </c>
      <c r="Z15" s="211">
        <v>300</v>
      </c>
      <c r="AA15" s="37">
        <f t="shared" si="5"/>
        <v>45</v>
      </c>
      <c r="AB15" s="37">
        <f t="shared" si="6"/>
        <v>45</v>
      </c>
      <c r="AC15" s="212"/>
      <c r="AD15" s="211">
        <v>45</v>
      </c>
      <c r="AE15" s="37">
        <f t="shared" si="7"/>
        <v>45</v>
      </c>
      <c r="AF15" s="37">
        <f t="shared" si="8"/>
        <v>45</v>
      </c>
      <c r="AG15" s="212"/>
      <c r="AH15" s="211">
        <v>45</v>
      </c>
      <c r="AI15" s="27"/>
      <c r="AJ15" s="27"/>
      <c r="AK15" s="27"/>
      <c r="AL15" s="27"/>
    </row>
    <row r="16" spans="1:45" s="28" customFormat="1" ht="75">
      <c r="A16" s="213">
        <v>3</v>
      </c>
      <c r="B16" s="214" t="s">
        <v>326</v>
      </c>
      <c r="C16" s="33">
        <v>7512382</v>
      </c>
      <c r="D16" s="26"/>
      <c r="E16" s="26"/>
      <c r="F16" s="26"/>
      <c r="G16" s="36" t="s">
        <v>329</v>
      </c>
      <c r="H16" s="37">
        <v>1449</v>
      </c>
      <c r="I16" s="37">
        <v>1449</v>
      </c>
      <c r="J16" s="26"/>
      <c r="K16" s="27"/>
      <c r="L16" s="27"/>
      <c r="M16" s="27"/>
      <c r="N16" s="27"/>
      <c r="O16" s="27"/>
      <c r="P16" s="27"/>
      <c r="Q16" s="27"/>
      <c r="R16" s="27"/>
      <c r="S16" s="27"/>
      <c r="T16" s="27"/>
      <c r="U16" s="37">
        <v>168</v>
      </c>
      <c r="V16" s="37">
        <v>168</v>
      </c>
      <c r="W16" s="37"/>
      <c r="X16" s="37">
        <v>168</v>
      </c>
      <c r="Y16" s="27"/>
      <c r="Z16" s="27"/>
      <c r="AA16" s="37">
        <f t="shared" ref="AA16" si="9">U16-Y16</f>
        <v>168</v>
      </c>
      <c r="AB16" s="37">
        <f t="shared" ref="AB16" si="10">AA16</f>
        <v>168</v>
      </c>
      <c r="AC16" s="37"/>
      <c r="AD16" s="37">
        <v>168</v>
      </c>
      <c r="AE16" s="37">
        <f t="shared" ref="AE16" si="11">AA16</f>
        <v>168</v>
      </c>
      <c r="AF16" s="37">
        <f t="shared" ref="AF16" si="12">AE16</f>
        <v>168</v>
      </c>
      <c r="AG16" s="27"/>
      <c r="AH16" s="37">
        <v>168</v>
      </c>
      <c r="AI16" s="27"/>
      <c r="AJ16" s="27"/>
      <c r="AK16" s="27"/>
      <c r="AL16" s="27"/>
    </row>
    <row r="17" spans="1:38" ht="131.25">
      <c r="A17" s="213">
        <v>4</v>
      </c>
      <c r="B17" s="214" t="s">
        <v>327</v>
      </c>
      <c r="C17" s="33">
        <v>7579673</v>
      </c>
      <c r="D17" s="36"/>
      <c r="E17" s="36"/>
      <c r="F17" s="36"/>
      <c r="G17" s="36" t="s">
        <v>332</v>
      </c>
      <c r="H17" s="211">
        <v>630</v>
      </c>
      <c r="I17" s="211">
        <v>630</v>
      </c>
      <c r="J17" s="211"/>
      <c r="K17" s="211"/>
      <c r="L17" s="211"/>
      <c r="M17" s="211"/>
      <c r="N17" s="211"/>
      <c r="O17" s="211"/>
      <c r="P17" s="211"/>
      <c r="Q17" s="211"/>
      <c r="R17" s="211"/>
      <c r="S17" s="211"/>
      <c r="T17" s="211"/>
      <c r="U17" s="211">
        <v>560</v>
      </c>
      <c r="V17" s="211">
        <v>560</v>
      </c>
      <c r="W17" s="211"/>
      <c r="X17" s="211"/>
      <c r="Y17" s="211">
        <v>540</v>
      </c>
      <c r="Z17" s="211">
        <v>540</v>
      </c>
      <c r="AA17" s="37">
        <f t="shared" ref="AA17:AA18" si="13">U17-Y17</f>
        <v>20</v>
      </c>
      <c r="AB17" s="37">
        <f t="shared" ref="AB17:AB18" si="14">AA17</f>
        <v>20</v>
      </c>
      <c r="AC17" s="211"/>
      <c r="AD17" s="211"/>
      <c r="AE17" s="37">
        <f t="shared" ref="AE17:AE18" si="15">AA17</f>
        <v>20</v>
      </c>
      <c r="AF17" s="37">
        <f t="shared" ref="AF17:AF18" si="16">AE17</f>
        <v>20</v>
      </c>
      <c r="AG17" s="211"/>
      <c r="AH17" s="211"/>
      <c r="AI17" s="37"/>
      <c r="AJ17" s="37"/>
      <c r="AK17" s="37"/>
      <c r="AL17" s="37"/>
    </row>
    <row r="18" spans="1:38" ht="131.25">
      <c r="A18" s="213">
        <v>5</v>
      </c>
      <c r="B18" s="214" t="s">
        <v>328</v>
      </c>
      <c r="C18" s="33">
        <v>7579417</v>
      </c>
      <c r="D18" s="36"/>
      <c r="E18" s="36"/>
      <c r="F18" s="36"/>
      <c r="G18" s="36" t="s">
        <v>333</v>
      </c>
      <c r="H18" s="37">
        <v>1026</v>
      </c>
      <c r="I18" s="37">
        <v>1026</v>
      </c>
      <c r="J18" s="36"/>
      <c r="K18" s="37"/>
      <c r="L18" s="37"/>
      <c r="M18" s="37"/>
      <c r="N18" s="37"/>
      <c r="O18" s="37"/>
      <c r="P18" s="37"/>
      <c r="Q18" s="37"/>
      <c r="R18" s="37"/>
      <c r="S18" s="37"/>
      <c r="T18" s="37"/>
      <c r="U18" s="37">
        <v>930</v>
      </c>
      <c r="V18" s="37">
        <v>930</v>
      </c>
      <c r="W18" s="37"/>
      <c r="X18" s="37"/>
      <c r="Y18" s="37">
        <v>700</v>
      </c>
      <c r="Z18" s="37">
        <v>700</v>
      </c>
      <c r="AA18" s="37">
        <f t="shared" si="13"/>
        <v>230</v>
      </c>
      <c r="AB18" s="37">
        <f t="shared" si="14"/>
        <v>230</v>
      </c>
      <c r="AC18" s="37"/>
      <c r="AD18" s="37"/>
      <c r="AE18" s="37">
        <f t="shared" si="15"/>
        <v>230</v>
      </c>
      <c r="AF18" s="37">
        <f t="shared" si="16"/>
        <v>230</v>
      </c>
      <c r="AG18" s="37"/>
      <c r="AH18" s="37"/>
      <c r="AI18" s="37"/>
      <c r="AJ18" s="37"/>
      <c r="AK18" s="37"/>
      <c r="AL18" s="37"/>
    </row>
    <row r="19" spans="1:38" ht="131.25">
      <c r="A19" s="213">
        <v>6</v>
      </c>
      <c r="B19" s="34" t="s">
        <v>334</v>
      </c>
      <c r="C19" s="34">
        <v>7579419</v>
      </c>
      <c r="D19" s="36"/>
      <c r="E19" s="36"/>
      <c r="F19" s="36"/>
      <c r="G19" s="36" t="s">
        <v>341</v>
      </c>
      <c r="H19" s="211">
        <v>5119</v>
      </c>
      <c r="I19" s="211">
        <v>5119</v>
      </c>
      <c r="J19" s="36"/>
      <c r="K19" s="37"/>
      <c r="L19" s="37"/>
      <c r="M19" s="37"/>
      <c r="N19" s="37"/>
      <c r="O19" s="37"/>
      <c r="P19" s="37"/>
      <c r="Q19" s="37"/>
      <c r="R19" s="37"/>
      <c r="S19" s="37"/>
      <c r="T19" s="37"/>
      <c r="U19" s="37">
        <v>4711</v>
      </c>
      <c r="V19" s="37">
        <v>4711</v>
      </c>
      <c r="W19" s="37"/>
      <c r="X19" s="37"/>
      <c r="Y19" s="37">
        <v>2400</v>
      </c>
      <c r="Z19" s="37">
        <v>2400</v>
      </c>
      <c r="AA19" s="37">
        <f t="shared" ref="AA19:AA25" si="17">U19-Y19</f>
        <v>2311</v>
      </c>
      <c r="AB19" s="37">
        <f t="shared" ref="AB19:AB25" si="18">AA19</f>
        <v>2311</v>
      </c>
      <c r="AC19" s="37"/>
      <c r="AD19" s="37"/>
      <c r="AE19" s="37">
        <f t="shared" ref="AE19:AE25" si="19">AA19</f>
        <v>2311</v>
      </c>
      <c r="AF19" s="37">
        <f t="shared" ref="AF19:AF25" si="20">AE19</f>
        <v>2311</v>
      </c>
      <c r="AG19" s="37"/>
      <c r="AH19" s="37"/>
      <c r="AI19" s="37"/>
      <c r="AJ19" s="37"/>
      <c r="AK19" s="37"/>
      <c r="AL19" s="37"/>
    </row>
    <row r="20" spans="1:38" ht="131.25">
      <c r="A20" s="213">
        <v>7</v>
      </c>
      <c r="B20" s="34" t="s">
        <v>335</v>
      </c>
      <c r="C20" s="34">
        <v>7579412</v>
      </c>
      <c r="D20" s="36"/>
      <c r="E20" s="36"/>
      <c r="F20" s="36"/>
      <c r="G20" s="36" t="s">
        <v>342</v>
      </c>
      <c r="H20" s="211">
        <v>2522</v>
      </c>
      <c r="I20" s="37">
        <v>2522</v>
      </c>
      <c r="J20" s="36"/>
      <c r="K20" s="37"/>
      <c r="L20" s="37"/>
      <c r="M20" s="37"/>
      <c r="N20" s="37"/>
      <c r="O20" s="37"/>
      <c r="P20" s="37"/>
      <c r="Q20" s="37"/>
      <c r="R20" s="37"/>
      <c r="S20" s="37"/>
      <c r="T20" s="37"/>
      <c r="U20" s="37">
        <v>2326</v>
      </c>
      <c r="V20" s="37">
        <v>2326</v>
      </c>
      <c r="W20" s="37"/>
      <c r="X20" s="37"/>
      <c r="Y20" s="37">
        <v>1700</v>
      </c>
      <c r="Z20" s="37">
        <v>1700</v>
      </c>
      <c r="AA20" s="37">
        <f t="shared" si="17"/>
        <v>626</v>
      </c>
      <c r="AB20" s="37">
        <f t="shared" si="18"/>
        <v>626</v>
      </c>
      <c r="AC20" s="37"/>
      <c r="AD20" s="37"/>
      <c r="AE20" s="37">
        <f t="shared" si="19"/>
        <v>626</v>
      </c>
      <c r="AF20" s="37">
        <f t="shared" si="20"/>
        <v>626</v>
      </c>
      <c r="AG20" s="37"/>
      <c r="AH20" s="37"/>
      <c r="AI20" s="37"/>
      <c r="AJ20" s="37"/>
      <c r="AK20" s="37"/>
      <c r="AL20" s="37"/>
    </row>
    <row r="21" spans="1:38" ht="112.5">
      <c r="A21" s="213">
        <v>8</v>
      </c>
      <c r="B21" s="34" t="s">
        <v>336</v>
      </c>
      <c r="C21" s="34">
        <v>7579672</v>
      </c>
      <c r="D21" s="36"/>
      <c r="E21" s="36"/>
      <c r="F21" s="36"/>
      <c r="G21" s="36" t="s">
        <v>343</v>
      </c>
      <c r="H21" s="211">
        <v>971</v>
      </c>
      <c r="I21" s="37">
        <v>971</v>
      </c>
      <c r="J21" s="36"/>
      <c r="K21" s="37"/>
      <c r="L21" s="37"/>
      <c r="M21" s="37"/>
      <c r="N21" s="37"/>
      <c r="O21" s="37"/>
      <c r="P21" s="37"/>
      <c r="Q21" s="37"/>
      <c r="R21" s="37"/>
      <c r="S21" s="37"/>
      <c r="T21" s="37"/>
      <c r="U21" s="37">
        <v>880</v>
      </c>
      <c r="V21" s="37">
        <v>880</v>
      </c>
      <c r="W21" s="37"/>
      <c r="X21" s="37"/>
      <c r="Y21" s="37">
        <v>817</v>
      </c>
      <c r="Z21" s="37">
        <v>817</v>
      </c>
      <c r="AA21" s="37">
        <f t="shared" si="17"/>
        <v>63</v>
      </c>
      <c r="AB21" s="37">
        <f t="shared" si="18"/>
        <v>63</v>
      </c>
      <c r="AC21" s="37"/>
      <c r="AD21" s="37"/>
      <c r="AE21" s="37">
        <f t="shared" si="19"/>
        <v>63</v>
      </c>
      <c r="AF21" s="37">
        <f t="shared" si="20"/>
        <v>63</v>
      </c>
      <c r="AG21" s="37"/>
      <c r="AH21" s="37"/>
      <c r="AI21" s="37"/>
      <c r="AJ21" s="37"/>
      <c r="AK21" s="37"/>
      <c r="AL21" s="37"/>
    </row>
    <row r="22" spans="1:38" ht="131.25">
      <c r="A22" s="213">
        <v>9</v>
      </c>
      <c r="B22" s="34" t="s">
        <v>337</v>
      </c>
      <c r="C22" s="34">
        <v>7580078</v>
      </c>
      <c r="D22" s="36"/>
      <c r="E22" s="36"/>
      <c r="F22" s="36"/>
      <c r="G22" s="36" t="s">
        <v>345</v>
      </c>
      <c r="H22" s="211">
        <v>773</v>
      </c>
      <c r="I22" s="37">
        <v>773</v>
      </c>
      <c r="J22" s="36"/>
      <c r="K22" s="37"/>
      <c r="L22" s="37"/>
      <c r="M22" s="37"/>
      <c r="N22" s="37"/>
      <c r="O22" s="37"/>
      <c r="P22" s="37"/>
      <c r="Q22" s="37"/>
      <c r="R22" s="37"/>
      <c r="S22" s="37"/>
      <c r="T22" s="37"/>
      <c r="U22" s="37">
        <v>657</v>
      </c>
      <c r="V22" s="37">
        <v>657</v>
      </c>
      <c r="W22" s="37"/>
      <c r="X22" s="37"/>
      <c r="Y22" s="37">
        <v>600</v>
      </c>
      <c r="Z22" s="37">
        <v>600</v>
      </c>
      <c r="AA22" s="37">
        <f t="shared" si="17"/>
        <v>57</v>
      </c>
      <c r="AB22" s="37">
        <f t="shared" si="18"/>
        <v>57</v>
      </c>
      <c r="AC22" s="37"/>
      <c r="AD22" s="37"/>
      <c r="AE22" s="37">
        <f t="shared" si="19"/>
        <v>57</v>
      </c>
      <c r="AF22" s="37">
        <f t="shared" si="20"/>
        <v>57</v>
      </c>
      <c r="AG22" s="37"/>
      <c r="AH22" s="37"/>
      <c r="AI22" s="37"/>
      <c r="AJ22" s="37"/>
      <c r="AK22" s="37"/>
      <c r="AL22" s="37"/>
    </row>
    <row r="23" spans="1:38" ht="112.5">
      <c r="A23" s="213">
        <v>10</v>
      </c>
      <c r="B23" s="34" t="s">
        <v>338</v>
      </c>
      <c r="C23" s="34">
        <v>7579670</v>
      </c>
      <c r="D23" s="36"/>
      <c r="E23" s="36"/>
      <c r="F23" s="36"/>
      <c r="G23" s="36" t="s">
        <v>344</v>
      </c>
      <c r="H23" s="211">
        <v>1574</v>
      </c>
      <c r="I23" s="37">
        <v>1574</v>
      </c>
      <c r="J23" s="36"/>
      <c r="K23" s="37"/>
      <c r="L23" s="37"/>
      <c r="M23" s="37"/>
      <c r="N23" s="37"/>
      <c r="O23" s="37"/>
      <c r="P23" s="37"/>
      <c r="Q23" s="37"/>
      <c r="R23" s="37"/>
      <c r="S23" s="37"/>
      <c r="T23" s="37"/>
      <c r="U23" s="37">
        <v>1447</v>
      </c>
      <c r="V23" s="37">
        <v>1447</v>
      </c>
      <c r="W23" s="37"/>
      <c r="X23" s="37"/>
      <c r="Y23" s="37">
        <v>1395</v>
      </c>
      <c r="Z23" s="37">
        <v>1395</v>
      </c>
      <c r="AA23" s="37">
        <f t="shared" si="17"/>
        <v>52</v>
      </c>
      <c r="AB23" s="37">
        <f t="shared" si="18"/>
        <v>52</v>
      </c>
      <c r="AC23" s="37"/>
      <c r="AD23" s="37"/>
      <c r="AE23" s="37">
        <f t="shared" si="19"/>
        <v>52</v>
      </c>
      <c r="AF23" s="37">
        <f t="shared" si="20"/>
        <v>52</v>
      </c>
      <c r="AG23" s="37"/>
      <c r="AH23" s="37"/>
      <c r="AI23" s="37"/>
      <c r="AJ23" s="37"/>
      <c r="AK23" s="37"/>
      <c r="AL23" s="37"/>
    </row>
    <row r="24" spans="1:38" ht="131.25">
      <c r="A24" s="213">
        <v>11</v>
      </c>
      <c r="B24" s="34" t="s">
        <v>339</v>
      </c>
      <c r="C24" s="34">
        <v>7582474</v>
      </c>
      <c r="D24" s="36"/>
      <c r="E24" s="36"/>
      <c r="F24" s="36"/>
      <c r="G24" s="36" t="s">
        <v>346</v>
      </c>
      <c r="H24" s="211">
        <v>753</v>
      </c>
      <c r="I24" s="37">
        <v>753</v>
      </c>
      <c r="J24" s="36"/>
      <c r="K24" s="37"/>
      <c r="L24" s="37"/>
      <c r="M24" s="37"/>
      <c r="N24" s="37"/>
      <c r="O24" s="37"/>
      <c r="P24" s="37"/>
      <c r="Q24" s="37"/>
      <c r="R24" s="37"/>
      <c r="S24" s="37"/>
      <c r="T24" s="37"/>
      <c r="U24" s="37">
        <v>689</v>
      </c>
      <c r="V24" s="37">
        <v>689</v>
      </c>
      <c r="W24" s="37"/>
      <c r="X24" s="37"/>
      <c r="Y24" s="37">
        <v>400</v>
      </c>
      <c r="Z24" s="37">
        <v>400</v>
      </c>
      <c r="AA24" s="37">
        <f t="shared" si="17"/>
        <v>289</v>
      </c>
      <c r="AB24" s="37">
        <f t="shared" si="18"/>
        <v>289</v>
      </c>
      <c r="AC24" s="37"/>
      <c r="AD24" s="37"/>
      <c r="AE24" s="37">
        <f t="shared" si="19"/>
        <v>289</v>
      </c>
      <c r="AF24" s="37">
        <f t="shared" si="20"/>
        <v>289</v>
      </c>
      <c r="AG24" s="37"/>
      <c r="AH24" s="37"/>
      <c r="AI24" s="37"/>
      <c r="AJ24" s="37"/>
      <c r="AK24" s="37"/>
      <c r="AL24" s="37"/>
    </row>
    <row r="25" spans="1:38" ht="131.25">
      <c r="A25" s="213">
        <v>12</v>
      </c>
      <c r="B25" s="34" t="s">
        <v>340</v>
      </c>
      <c r="C25" s="34">
        <v>7579390</v>
      </c>
      <c r="D25" s="36"/>
      <c r="E25" s="36"/>
      <c r="F25" s="36"/>
      <c r="G25" s="36" t="s">
        <v>347</v>
      </c>
      <c r="H25" s="211">
        <v>3300</v>
      </c>
      <c r="I25" s="37">
        <v>3300</v>
      </c>
      <c r="J25" s="36"/>
      <c r="K25" s="37"/>
      <c r="L25" s="37"/>
      <c r="M25" s="37"/>
      <c r="N25" s="37"/>
      <c r="O25" s="37"/>
      <c r="P25" s="37"/>
      <c r="Q25" s="37"/>
      <c r="R25" s="37"/>
      <c r="S25" s="37"/>
      <c r="T25" s="37"/>
      <c r="U25" s="37">
        <v>3021</v>
      </c>
      <c r="V25" s="37">
        <v>3021</v>
      </c>
      <c r="W25" s="37"/>
      <c r="X25" s="37"/>
      <c r="Y25" s="37">
        <v>2400</v>
      </c>
      <c r="Z25" s="37">
        <v>2400</v>
      </c>
      <c r="AA25" s="37">
        <f t="shared" si="17"/>
        <v>621</v>
      </c>
      <c r="AB25" s="37">
        <f t="shared" si="18"/>
        <v>621</v>
      </c>
      <c r="AC25" s="37"/>
      <c r="AD25" s="37"/>
      <c r="AE25" s="37">
        <f t="shared" si="19"/>
        <v>621</v>
      </c>
      <c r="AF25" s="37">
        <f t="shared" si="20"/>
        <v>621</v>
      </c>
      <c r="AG25" s="37"/>
      <c r="AH25" s="37"/>
      <c r="AI25" s="37"/>
      <c r="AJ25" s="37"/>
      <c r="AK25" s="37"/>
      <c r="AL25" s="37"/>
    </row>
    <row r="26" spans="1:38" ht="37.5">
      <c r="A26" s="24" t="s">
        <v>53</v>
      </c>
      <c r="B26" s="29" t="s">
        <v>298</v>
      </c>
      <c r="C26" s="34"/>
      <c r="D26" s="36"/>
      <c r="E26" s="36"/>
      <c r="F26" s="36"/>
      <c r="G26" s="36"/>
      <c r="H26" s="211"/>
      <c r="I26" s="37"/>
      <c r="J26" s="36"/>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37.5">
      <c r="A27" s="24" t="s">
        <v>55</v>
      </c>
      <c r="B27" s="29" t="s">
        <v>299</v>
      </c>
      <c r="C27" s="34"/>
      <c r="D27" s="36"/>
      <c r="E27" s="36"/>
      <c r="F27" s="36"/>
      <c r="G27" s="36"/>
      <c r="H27" s="211"/>
      <c r="I27" s="37"/>
      <c r="J27" s="36"/>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s="28" customFormat="1" ht="37.5">
      <c r="A28" s="24" t="s">
        <v>56</v>
      </c>
      <c r="B28" s="29" t="s">
        <v>300</v>
      </c>
      <c r="C28" s="210"/>
      <c r="D28" s="26"/>
      <c r="E28" s="26"/>
      <c r="F28" s="26"/>
      <c r="G28" s="26"/>
      <c r="H28" s="212">
        <f>SUM(H29:H38)</f>
        <v>15314</v>
      </c>
      <c r="I28" s="212">
        <f t="shared" ref="I28:AH28" si="21">SUM(I29:I38)</f>
        <v>15314</v>
      </c>
      <c r="J28" s="212">
        <f t="shared" si="21"/>
        <v>0</v>
      </c>
      <c r="K28" s="212">
        <f t="shared" si="21"/>
        <v>0</v>
      </c>
      <c r="L28" s="212">
        <f t="shared" si="21"/>
        <v>0</v>
      </c>
      <c r="M28" s="212">
        <f t="shared" si="21"/>
        <v>0</v>
      </c>
      <c r="N28" s="212">
        <f t="shared" si="21"/>
        <v>0</v>
      </c>
      <c r="O28" s="212">
        <f t="shared" si="21"/>
        <v>0</v>
      </c>
      <c r="P28" s="212">
        <f t="shared" si="21"/>
        <v>0</v>
      </c>
      <c r="Q28" s="212">
        <f t="shared" si="21"/>
        <v>0</v>
      </c>
      <c r="R28" s="212">
        <f t="shared" si="21"/>
        <v>0</v>
      </c>
      <c r="S28" s="212">
        <f t="shared" si="21"/>
        <v>0</v>
      </c>
      <c r="T28" s="212">
        <f t="shared" si="21"/>
        <v>0</v>
      </c>
      <c r="U28" s="212">
        <f t="shared" si="21"/>
        <v>12251.2</v>
      </c>
      <c r="V28" s="212">
        <f t="shared" si="21"/>
        <v>12251.2</v>
      </c>
      <c r="W28" s="212">
        <f t="shared" si="21"/>
        <v>0</v>
      </c>
      <c r="X28" s="212">
        <f t="shared" si="21"/>
        <v>0</v>
      </c>
      <c r="Y28" s="212">
        <f t="shared" si="21"/>
        <v>0</v>
      </c>
      <c r="Z28" s="212">
        <f t="shared" si="21"/>
        <v>0</v>
      </c>
      <c r="AA28" s="212">
        <f t="shared" si="21"/>
        <v>12251.2</v>
      </c>
      <c r="AB28" s="212">
        <f t="shared" si="21"/>
        <v>12251.2</v>
      </c>
      <c r="AC28" s="212">
        <f t="shared" si="21"/>
        <v>0</v>
      </c>
      <c r="AD28" s="212">
        <f t="shared" si="21"/>
        <v>0</v>
      </c>
      <c r="AE28" s="212">
        <f t="shared" si="21"/>
        <v>12251.2</v>
      </c>
      <c r="AF28" s="212">
        <f t="shared" si="21"/>
        <v>12251.2</v>
      </c>
      <c r="AG28" s="212">
        <f t="shared" si="21"/>
        <v>0</v>
      </c>
      <c r="AH28" s="212">
        <f t="shared" si="21"/>
        <v>0</v>
      </c>
      <c r="AI28" s="27"/>
      <c r="AJ28" s="27"/>
      <c r="AK28" s="27"/>
      <c r="AL28" s="27"/>
    </row>
    <row r="29" spans="1:38" s="28" customFormat="1" ht="56.25">
      <c r="A29" s="32" t="s">
        <v>44</v>
      </c>
      <c r="B29" s="34" t="s">
        <v>308</v>
      </c>
      <c r="C29" s="34"/>
      <c r="D29" s="26"/>
      <c r="E29" s="26"/>
      <c r="F29" s="26"/>
      <c r="G29" s="36" t="s">
        <v>311</v>
      </c>
      <c r="H29" s="37">
        <v>349</v>
      </c>
      <c r="I29" s="37">
        <v>349</v>
      </c>
      <c r="J29" s="26"/>
      <c r="K29" s="27"/>
      <c r="L29" s="27"/>
      <c r="M29" s="27"/>
      <c r="N29" s="27"/>
      <c r="O29" s="27"/>
      <c r="P29" s="27"/>
      <c r="Q29" s="27"/>
      <c r="R29" s="27"/>
      <c r="S29" s="27"/>
      <c r="T29" s="27"/>
      <c r="U29" s="37">
        <f t="shared" ref="U29:U38" si="22">H29*0.8</f>
        <v>279.2</v>
      </c>
      <c r="V29" s="37">
        <f t="shared" ref="V29:V38" si="23">U29</f>
        <v>279.2</v>
      </c>
      <c r="W29" s="27"/>
      <c r="X29" s="27"/>
      <c r="Y29" s="27"/>
      <c r="Z29" s="27"/>
      <c r="AA29" s="37">
        <f t="shared" ref="AA29:AA38" si="24">U29-Y29</f>
        <v>279.2</v>
      </c>
      <c r="AB29" s="37">
        <f t="shared" ref="AB29:AB38" si="25">AA29</f>
        <v>279.2</v>
      </c>
      <c r="AC29" s="37"/>
      <c r="AD29" s="37"/>
      <c r="AE29" s="37">
        <f t="shared" ref="AE29:AE38" si="26">AA29</f>
        <v>279.2</v>
      </c>
      <c r="AF29" s="37">
        <f t="shared" ref="AF29:AF38" si="27">AE29</f>
        <v>279.2</v>
      </c>
      <c r="AG29" s="27"/>
      <c r="AH29" s="27"/>
      <c r="AI29" s="27"/>
      <c r="AJ29" s="27"/>
      <c r="AK29" s="27"/>
      <c r="AL29" s="27"/>
    </row>
    <row r="30" spans="1:38" s="28" customFormat="1" ht="56.25">
      <c r="A30" s="32" t="s">
        <v>46</v>
      </c>
      <c r="B30" s="34" t="s">
        <v>309</v>
      </c>
      <c r="C30" s="34"/>
      <c r="D30" s="26"/>
      <c r="E30" s="26"/>
      <c r="F30" s="26"/>
      <c r="G30" s="36" t="s">
        <v>312</v>
      </c>
      <c r="H30" s="37">
        <v>2464</v>
      </c>
      <c r="I30" s="37">
        <v>2464</v>
      </c>
      <c r="J30" s="26"/>
      <c r="K30" s="27"/>
      <c r="L30" s="27"/>
      <c r="M30" s="27"/>
      <c r="N30" s="27"/>
      <c r="O30" s="27"/>
      <c r="P30" s="27"/>
      <c r="Q30" s="27"/>
      <c r="R30" s="27"/>
      <c r="S30" s="27"/>
      <c r="T30" s="27"/>
      <c r="U30" s="37">
        <f t="shared" si="22"/>
        <v>1971.2</v>
      </c>
      <c r="V30" s="37">
        <f t="shared" si="23"/>
        <v>1971.2</v>
      </c>
      <c r="W30" s="27"/>
      <c r="X30" s="27"/>
      <c r="Y30" s="27"/>
      <c r="Z30" s="27"/>
      <c r="AA30" s="37">
        <f t="shared" si="24"/>
        <v>1971.2</v>
      </c>
      <c r="AB30" s="37">
        <f t="shared" si="25"/>
        <v>1971.2</v>
      </c>
      <c r="AC30" s="37"/>
      <c r="AD30" s="37"/>
      <c r="AE30" s="37">
        <f t="shared" si="26"/>
        <v>1971.2</v>
      </c>
      <c r="AF30" s="37">
        <f t="shared" si="27"/>
        <v>1971.2</v>
      </c>
      <c r="AG30" s="27"/>
      <c r="AH30" s="27"/>
      <c r="AI30" s="27"/>
      <c r="AJ30" s="27"/>
      <c r="AK30" s="27"/>
      <c r="AL30" s="27"/>
    </row>
    <row r="31" spans="1:38" s="28" customFormat="1" ht="56.25">
      <c r="A31" s="32" t="s">
        <v>86</v>
      </c>
      <c r="B31" s="34" t="s">
        <v>310</v>
      </c>
      <c r="C31" s="34"/>
      <c r="D31" s="26"/>
      <c r="E31" s="26"/>
      <c r="F31" s="26"/>
      <c r="G31" s="36" t="s">
        <v>313</v>
      </c>
      <c r="H31" s="37">
        <v>587</v>
      </c>
      <c r="I31" s="37">
        <v>587</v>
      </c>
      <c r="J31" s="26"/>
      <c r="K31" s="27"/>
      <c r="L31" s="27"/>
      <c r="M31" s="27"/>
      <c r="N31" s="27"/>
      <c r="O31" s="27"/>
      <c r="P31" s="27"/>
      <c r="Q31" s="27"/>
      <c r="R31" s="27"/>
      <c r="S31" s="27"/>
      <c r="T31" s="27"/>
      <c r="U31" s="37">
        <f t="shared" si="22"/>
        <v>469.6</v>
      </c>
      <c r="V31" s="37">
        <f t="shared" si="23"/>
        <v>469.6</v>
      </c>
      <c r="W31" s="27"/>
      <c r="X31" s="27"/>
      <c r="Y31" s="27"/>
      <c r="Z31" s="27"/>
      <c r="AA31" s="37">
        <f t="shared" si="24"/>
        <v>469.6</v>
      </c>
      <c r="AB31" s="37">
        <f t="shared" si="25"/>
        <v>469.6</v>
      </c>
      <c r="AC31" s="37"/>
      <c r="AD31" s="37"/>
      <c r="AE31" s="37">
        <f t="shared" si="26"/>
        <v>469.6</v>
      </c>
      <c r="AF31" s="37">
        <f t="shared" si="27"/>
        <v>469.6</v>
      </c>
      <c r="AG31" s="27"/>
      <c r="AH31" s="27"/>
      <c r="AI31" s="27"/>
      <c r="AJ31" s="27"/>
      <c r="AK31" s="27"/>
      <c r="AL31" s="27"/>
    </row>
    <row r="32" spans="1:38" s="28" customFormat="1" ht="56.25">
      <c r="A32" s="32" t="s">
        <v>88</v>
      </c>
      <c r="B32" s="34" t="s">
        <v>314</v>
      </c>
      <c r="C32" s="34"/>
      <c r="D32" s="26"/>
      <c r="E32" s="26"/>
      <c r="F32" s="26"/>
      <c r="G32" s="36"/>
      <c r="H32" s="37">
        <v>2000</v>
      </c>
      <c r="I32" s="37">
        <v>2000</v>
      </c>
      <c r="J32" s="26"/>
      <c r="K32" s="27"/>
      <c r="L32" s="27"/>
      <c r="M32" s="27"/>
      <c r="N32" s="27"/>
      <c r="O32" s="27"/>
      <c r="P32" s="27"/>
      <c r="Q32" s="27"/>
      <c r="R32" s="27"/>
      <c r="S32" s="27"/>
      <c r="T32" s="27"/>
      <c r="U32" s="37">
        <f t="shared" si="22"/>
        <v>1600</v>
      </c>
      <c r="V32" s="37">
        <f t="shared" si="23"/>
        <v>1600</v>
      </c>
      <c r="W32" s="27"/>
      <c r="X32" s="27"/>
      <c r="Y32" s="27"/>
      <c r="Z32" s="27"/>
      <c r="AA32" s="37">
        <f t="shared" si="24"/>
        <v>1600</v>
      </c>
      <c r="AB32" s="37">
        <f t="shared" si="25"/>
        <v>1600</v>
      </c>
      <c r="AC32" s="37"/>
      <c r="AD32" s="37"/>
      <c r="AE32" s="37">
        <f t="shared" si="26"/>
        <v>1600</v>
      </c>
      <c r="AF32" s="37">
        <f t="shared" si="27"/>
        <v>1600</v>
      </c>
      <c r="AG32" s="27"/>
      <c r="AH32" s="27"/>
      <c r="AI32" s="27"/>
      <c r="AJ32" s="27"/>
      <c r="AK32" s="27"/>
      <c r="AL32" s="27"/>
    </row>
    <row r="33" spans="1:38" s="28" customFormat="1" ht="56.25">
      <c r="A33" s="32" t="s">
        <v>142</v>
      </c>
      <c r="B33" s="34" t="s">
        <v>315</v>
      </c>
      <c r="C33" s="34"/>
      <c r="D33" s="26"/>
      <c r="E33" s="26"/>
      <c r="F33" s="26"/>
      <c r="G33" s="36"/>
      <c r="H33" s="37">
        <v>4200</v>
      </c>
      <c r="I33" s="37">
        <v>4200</v>
      </c>
      <c r="J33" s="26"/>
      <c r="K33" s="27"/>
      <c r="L33" s="27"/>
      <c r="M33" s="27"/>
      <c r="N33" s="27"/>
      <c r="O33" s="27"/>
      <c r="P33" s="27"/>
      <c r="Q33" s="27"/>
      <c r="R33" s="27"/>
      <c r="S33" s="27"/>
      <c r="T33" s="27"/>
      <c r="U33" s="37">
        <f t="shared" si="22"/>
        <v>3360</v>
      </c>
      <c r="V33" s="37">
        <f t="shared" si="23"/>
        <v>3360</v>
      </c>
      <c r="W33" s="27"/>
      <c r="X33" s="27"/>
      <c r="Y33" s="27"/>
      <c r="Z33" s="27"/>
      <c r="AA33" s="37">
        <f t="shared" si="24"/>
        <v>3360</v>
      </c>
      <c r="AB33" s="37">
        <f t="shared" si="25"/>
        <v>3360</v>
      </c>
      <c r="AC33" s="37"/>
      <c r="AD33" s="37"/>
      <c r="AE33" s="37">
        <f t="shared" si="26"/>
        <v>3360</v>
      </c>
      <c r="AF33" s="37">
        <f t="shared" si="27"/>
        <v>3360</v>
      </c>
      <c r="AG33" s="27"/>
      <c r="AH33" s="27"/>
      <c r="AI33" s="27"/>
      <c r="AJ33" s="27"/>
      <c r="AK33" s="27"/>
      <c r="AL33" s="27"/>
    </row>
    <row r="34" spans="1:38" s="28" customFormat="1" ht="56.25">
      <c r="A34" s="32" t="s">
        <v>302</v>
      </c>
      <c r="B34" s="34" t="s">
        <v>316</v>
      </c>
      <c r="C34" s="34"/>
      <c r="D34" s="26"/>
      <c r="E34" s="26"/>
      <c r="F34" s="26"/>
      <c r="G34" s="36"/>
      <c r="H34" s="37">
        <v>800</v>
      </c>
      <c r="I34" s="37">
        <v>800</v>
      </c>
      <c r="J34" s="26"/>
      <c r="K34" s="27"/>
      <c r="L34" s="27"/>
      <c r="M34" s="27"/>
      <c r="N34" s="27"/>
      <c r="O34" s="27"/>
      <c r="P34" s="27"/>
      <c r="Q34" s="27"/>
      <c r="R34" s="27"/>
      <c r="S34" s="27"/>
      <c r="T34" s="27"/>
      <c r="U34" s="37">
        <f t="shared" si="22"/>
        <v>640</v>
      </c>
      <c r="V34" s="37">
        <f t="shared" si="23"/>
        <v>640</v>
      </c>
      <c r="W34" s="27"/>
      <c r="X34" s="27"/>
      <c r="Y34" s="27"/>
      <c r="Z34" s="27"/>
      <c r="AA34" s="37">
        <f t="shared" si="24"/>
        <v>640</v>
      </c>
      <c r="AB34" s="37">
        <f t="shared" si="25"/>
        <v>640</v>
      </c>
      <c r="AC34" s="37"/>
      <c r="AD34" s="37"/>
      <c r="AE34" s="37">
        <f t="shared" si="26"/>
        <v>640</v>
      </c>
      <c r="AF34" s="37">
        <f t="shared" si="27"/>
        <v>640</v>
      </c>
      <c r="AG34" s="27"/>
      <c r="AH34" s="27"/>
      <c r="AI34" s="27"/>
      <c r="AJ34" s="27"/>
      <c r="AK34" s="27"/>
      <c r="AL34" s="27"/>
    </row>
    <row r="35" spans="1:38" s="28" customFormat="1" ht="37.5">
      <c r="A35" s="32" t="s">
        <v>303</v>
      </c>
      <c r="B35" s="34" t="s">
        <v>317</v>
      </c>
      <c r="C35" s="34"/>
      <c r="D35" s="26"/>
      <c r="E35" s="26"/>
      <c r="F35" s="26"/>
      <c r="G35" s="36"/>
      <c r="H35" s="37">
        <v>764</v>
      </c>
      <c r="I35" s="37">
        <v>764</v>
      </c>
      <c r="J35" s="26"/>
      <c r="K35" s="27"/>
      <c r="L35" s="27"/>
      <c r="M35" s="27"/>
      <c r="N35" s="27"/>
      <c r="O35" s="27"/>
      <c r="P35" s="27"/>
      <c r="Q35" s="27"/>
      <c r="R35" s="27"/>
      <c r="S35" s="27"/>
      <c r="T35" s="27"/>
      <c r="U35" s="37">
        <f t="shared" si="22"/>
        <v>611.20000000000005</v>
      </c>
      <c r="V35" s="37">
        <f t="shared" si="23"/>
        <v>611.20000000000005</v>
      </c>
      <c r="W35" s="27"/>
      <c r="X35" s="27"/>
      <c r="Y35" s="27"/>
      <c r="Z35" s="27"/>
      <c r="AA35" s="37">
        <f t="shared" si="24"/>
        <v>611.20000000000005</v>
      </c>
      <c r="AB35" s="37">
        <f t="shared" si="25"/>
        <v>611.20000000000005</v>
      </c>
      <c r="AC35" s="37"/>
      <c r="AD35" s="37"/>
      <c r="AE35" s="37">
        <f t="shared" si="26"/>
        <v>611.20000000000005</v>
      </c>
      <c r="AF35" s="37">
        <f t="shared" si="27"/>
        <v>611.20000000000005</v>
      </c>
      <c r="AG35" s="27"/>
      <c r="AH35" s="27"/>
      <c r="AI35" s="27"/>
      <c r="AJ35" s="27"/>
      <c r="AK35" s="27"/>
      <c r="AL35" s="27"/>
    </row>
    <row r="36" spans="1:38" s="28" customFormat="1" ht="37.5">
      <c r="A36" s="32" t="s">
        <v>304</v>
      </c>
      <c r="B36" s="34" t="s">
        <v>318</v>
      </c>
      <c r="C36" s="34"/>
      <c r="D36" s="26"/>
      <c r="E36" s="26"/>
      <c r="F36" s="26"/>
      <c r="G36" s="36"/>
      <c r="H36" s="37">
        <v>3200</v>
      </c>
      <c r="I36" s="37">
        <v>3200</v>
      </c>
      <c r="J36" s="26"/>
      <c r="K36" s="27"/>
      <c r="L36" s="27"/>
      <c r="M36" s="27"/>
      <c r="N36" s="27"/>
      <c r="O36" s="27"/>
      <c r="P36" s="27"/>
      <c r="Q36" s="27"/>
      <c r="R36" s="27"/>
      <c r="S36" s="27"/>
      <c r="T36" s="27"/>
      <c r="U36" s="37">
        <f t="shared" si="22"/>
        <v>2560</v>
      </c>
      <c r="V36" s="37">
        <f t="shared" si="23"/>
        <v>2560</v>
      </c>
      <c r="W36" s="27"/>
      <c r="X36" s="27"/>
      <c r="Y36" s="27"/>
      <c r="Z36" s="27"/>
      <c r="AA36" s="37">
        <f t="shared" si="24"/>
        <v>2560</v>
      </c>
      <c r="AB36" s="37">
        <f t="shared" si="25"/>
        <v>2560</v>
      </c>
      <c r="AC36" s="37"/>
      <c r="AD36" s="37"/>
      <c r="AE36" s="37">
        <f t="shared" si="26"/>
        <v>2560</v>
      </c>
      <c r="AF36" s="37">
        <f t="shared" si="27"/>
        <v>2560</v>
      </c>
      <c r="AG36" s="27"/>
      <c r="AH36" s="27"/>
      <c r="AI36" s="27"/>
      <c r="AJ36" s="27"/>
      <c r="AK36" s="27"/>
      <c r="AL36" s="27"/>
    </row>
    <row r="37" spans="1:38" s="28" customFormat="1" ht="37.5">
      <c r="A37" s="32" t="s">
        <v>305</v>
      </c>
      <c r="B37" s="34" t="s">
        <v>319</v>
      </c>
      <c r="C37" s="34"/>
      <c r="D37" s="26"/>
      <c r="E37" s="26"/>
      <c r="F37" s="26"/>
      <c r="G37" s="36"/>
      <c r="H37" s="37">
        <v>600</v>
      </c>
      <c r="I37" s="37">
        <v>600</v>
      </c>
      <c r="J37" s="26"/>
      <c r="K37" s="27"/>
      <c r="L37" s="27"/>
      <c r="M37" s="27"/>
      <c r="N37" s="27"/>
      <c r="O37" s="27"/>
      <c r="P37" s="27"/>
      <c r="Q37" s="27"/>
      <c r="R37" s="27"/>
      <c r="S37" s="27"/>
      <c r="T37" s="27"/>
      <c r="U37" s="37">
        <f t="shared" si="22"/>
        <v>480</v>
      </c>
      <c r="V37" s="37">
        <f t="shared" si="23"/>
        <v>480</v>
      </c>
      <c r="W37" s="27"/>
      <c r="X37" s="27"/>
      <c r="Y37" s="27"/>
      <c r="Z37" s="27"/>
      <c r="AA37" s="37">
        <f t="shared" si="24"/>
        <v>480</v>
      </c>
      <c r="AB37" s="37">
        <f t="shared" si="25"/>
        <v>480</v>
      </c>
      <c r="AC37" s="37"/>
      <c r="AD37" s="37"/>
      <c r="AE37" s="37">
        <f t="shared" si="26"/>
        <v>480</v>
      </c>
      <c r="AF37" s="37">
        <f t="shared" si="27"/>
        <v>480</v>
      </c>
      <c r="AG37" s="27"/>
      <c r="AH37" s="27"/>
      <c r="AI37" s="27"/>
      <c r="AJ37" s="27"/>
      <c r="AK37" s="27"/>
      <c r="AL37" s="27"/>
    </row>
    <row r="38" spans="1:38" s="28" customFormat="1" ht="37.5">
      <c r="A38" s="32" t="s">
        <v>306</v>
      </c>
      <c r="B38" s="34" t="s">
        <v>320</v>
      </c>
      <c r="C38" s="34"/>
      <c r="D38" s="26"/>
      <c r="E38" s="26"/>
      <c r="F38" s="26"/>
      <c r="G38" s="36"/>
      <c r="H38" s="37">
        <v>350</v>
      </c>
      <c r="I38" s="37">
        <v>350</v>
      </c>
      <c r="J38" s="26"/>
      <c r="K38" s="27"/>
      <c r="L38" s="27"/>
      <c r="M38" s="27"/>
      <c r="N38" s="27"/>
      <c r="O38" s="27"/>
      <c r="P38" s="27"/>
      <c r="Q38" s="27"/>
      <c r="R38" s="27"/>
      <c r="S38" s="27"/>
      <c r="T38" s="27"/>
      <c r="U38" s="37">
        <f t="shared" si="22"/>
        <v>280</v>
      </c>
      <c r="V38" s="37">
        <f t="shared" si="23"/>
        <v>280</v>
      </c>
      <c r="W38" s="27"/>
      <c r="X38" s="27"/>
      <c r="Y38" s="27"/>
      <c r="Z38" s="27"/>
      <c r="AA38" s="37">
        <f t="shared" si="24"/>
        <v>280</v>
      </c>
      <c r="AB38" s="37">
        <f t="shared" si="25"/>
        <v>280</v>
      </c>
      <c r="AC38" s="37"/>
      <c r="AD38" s="37"/>
      <c r="AE38" s="37">
        <f t="shared" si="26"/>
        <v>280</v>
      </c>
      <c r="AF38" s="37">
        <f t="shared" si="27"/>
        <v>280</v>
      </c>
      <c r="AG38" s="27"/>
      <c r="AH38" s="27"/>
      <c r="AI38" s="27"/>
      <c r="AJ38" s="27"/>
      <c r="AK38" s="27"/>
      <c r="AL38" s="27"/>
    </row>
    <row r="39" spans="1:38">
      <c r="A39" s="38"/>
      <c r="B39" s="39"/>
      <c r="C39" s="39"/>
      <c r="D39" s="40"/>
      <c r="E39" s="40"/>
      <c r="F39" s="40"/>
      <c r="G39" s="40"/>
      <c r="H39" s="41"/>
      <c r="I39" s="41"/>
      <c r="J39" s="40"/>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row>
    <row r="40" spans="1:38">
      <c r="B40" s="43" t="s">
        <v>19</v>
      </c>
      <c r="C40" s="43"/>
      <c r="D40" s="44"/>
      <c r="E40" s="44"/>
      <c r="F40" s="44"/>
      <c r="G40" s="44"/>
      <c r="H40" s="44"/>
      <c r="I40" s="44"/>
      <c r="J40" s="44"/>
      <c r="K40" s="44"/>
      <c r="L40" s="44"/>
      <c r="M40" s="44"/>
      <c r="N40" s="44"/>
      <c r="O40" s="44"/>
      <c r="P40" s="44"/>
      <c r="Q40" s="44"/>
      <c r="R40" s="44"/>
      <c r="S40" s="44"/>
      <c r="T40" s="44"/>
      <c r="U40" s="209"/>
      <c r="V40" s="209"/>
      <c r="W40" s="209"/>
      <c r="X40" s="209"/>
      <c r="Y40" s="209"/>
      <c r="Z40" s="209"/>
      <c r="AA40" s="209"/>
      <c r="AB40" s="209"/>
      <c r="AC40" s="209"/>
      <c r="AD40" s="209"/>
      <c r="AE40" s="209"/>
      <c r="AF40" s="209"/>
      <c r="AG40" s="209"/>
      <c r="AH40" s="209"/>
      <c r="AI40" s="209"/>
      <c r="AJ40" s="209"/>
      <c r="AK40" s="209"/>
    </row>
    <row r="41" spans="1:38">
      <c r="A41" s="13"/>
      <c r="B41" s="46" t="s">
        <v>20</v>
      </c>
      <c r="C41" s="46"/>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1:38">
      <c r="A42" s="13"/>
      <c r="B42" s="203" t="s">
        <v>287</v>
      </c>
      <c r="C42" s="46"/>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1:38">
      <c r="A43" s="13"/>
      <c r="B43" s="204" t="s">
        <v>288</v>
      </c>
      <c r="C43" s="204"/>
      <c r="D43" s="204"/>
      <c r="E43" s="204"/>
      <c r="F43" s="204"/>
      <c r="G43" s="204"/>
      <c r="H43" s="204"/>
      <c r="I43" s="204"/>
      <c r="J43" s="204"/>
      <c r="K43" s="204"/>
      <c r="L43" s="204"/>
      <c r="M43" s="204"/>
      <c r="N43" s="204"/>
      <c r="O43" s="204"/>
      <c r="P43" s="204"/>
      <c r="Q43" s="204"/>
      <c r="R43" s="204"/>
      <c r="S43" s="204"/>
      <c r="T43" s="204"/>
      <c r="U43" s="204"/>
      <c r="V43" s="204"/>
      <c r="W43" s="13"/>
      <c r="X43" s="13"/>
      <c r="Y43" s="13"/>
      <c r="Z43" s="13"/>
      <c r="AA43" s="13"/>
      <c r="AB43" s="13"/>
      <c r="AC43" s="13"/>
      <c r="AD43" s="13"/>
      <c r="AE43" s="13"/>
      <c r="AF43" s="13"/>
      <c r="AG43" s="13"/>
      <c r="AH43" s="13"/>
      <c r="AI43" s="13"/>
      <c r="AJ43" s="13"/>
      <c r="AK43" s="13"/>
      <c r="AL43" s="13"/>
    </row>
    <row r="44" spans="1:38">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1:38">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38">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8">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sheetData>
  <mergeCells count="57">
    <mergeCell ref="H7:H9"/>
    <mergeCell ref="I7:I9"/>
    <mergeCell ref="K7:K9"/>
    <mergeCell ref="A1:AL1"/>
    <mergeCell ref="A2:AL2"/>
    <mergeCell ref="A3:AI3"/>
    <mergeCell ref="A4:AL4"/>
    <mergeCell ref="A5:A9"/>
    <mergeCell ref="B5:B9"/>
    <mergeCell ref="C5:C9"/>
    <mergeCell ref="D5:D9"/>
    <mergeCell ref="E5:E9"/>
    <mergeCell ref="F5:F9"/>
    <mergeCell ref="AA5:AD6"/>
    <mergeCell ref="AE5:AH6"/>
    <mergeCell ref="AI5:AI9"/>
    <mergeCell ref="AO5:AR6"/>
    <mergeCell ref="G6:G9"/>
    <mergeCell ref="H6:I6"/>
    <mergeCell ref="J6:J9"/>
    <mergeCell ref="K6:L6"/>
    <mergeCell ref="M6:N7"/>
    <mergeCell ref="O6:P7"/>
    <mergeCell ref="G5:I5"/>
    <mergeCell ref="J5:L5"/>
    <mergeCell ref="M5:R5"/>
    <mergeCell ref="S5:T7"/>
    <mergeCell ref="U5:X6"/>
    <mergeCell ref="Y5:Z6"/>
    <mergeCell ref="L7:L9"/>
    <mergeCell ref="U7:U9"/>
    <mergeCell ref="V7:X7"/>
    <mergeCell ref="Y7:Y9"/>
    <mergeCell ref="Z7:Z9"/>
    <mergeCell ref="R8:R9"/>
    <mergeCell ref="S8:S9"/>
    <mergeCell ref="T8:T9"/>
    <mergeCell ref="V8:V9"/>
    <mergeCell ref="Q6:R7"/>
    <mergeCell ref="W8:X8"/>
    <mergeCell ref="M8:M9"/>
    <mergeCell ref="N8:N9"/>
    <mergeCell ref="O8:O9"/>
    <mergeCell ref="P8:P9"/>
    <mergeCell ref="Q8:Q9"/>
    <mergeCell ref="AP7:AR7"/>
    <mergeCell ref="AQ8:AR8"/>
    <mergeCell ref="AB8:AB9"/>
    <mergeCell ref="AC8:AD8"/>
    <mergeCell ref="AF8:AF9"/>
    <mergeCell ref="AG8:AH8"/>
    <mergeCell ref="AP8:AP9"/>
    <mergeCell ref="AA7:AA9"/>
    <mergeCell ref="AB7:AD7"/>
    <mergeCell ref="AE7:AE9"/>
    <mergeCell ref="AF7:AH7"/>
    <mergeCell ref="AO7:AO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Tổng hợp</vt:lpstr>
      <vt:lpstr>NTM</vt:lpstr>
      <vt:lpstr>HTK</vt:lpstr>
      <vt:lpstr>TPTX</vt:lpstr>
      <vt:lpstr>ĐACAX</vt:lpstr>
      <vt:lpstr>ĐAGD</vt:lpstr>
      <vt:lpstr>NSH</vt:lpstr>
      <vt:lpstr>ODAKH NSNN</vt:lpstr>
      <vt:lpstr>NC07 TH TPCP</vt:lpstr>
      <vt:lpstr>NC08 TPCP KH</vt:lpstr>
      <vt:lpstr>NC11 PPP</vt:lpstr>
      <vt:lpstr>BM18 BC nam DP</vt:lpstr>
      <vt:lpstr>Quy2THDP</vt:lpstr>
      <vt:lpstr>Quy2TPCPDP</vt:lpstr>
      <vt:lpstr>Quy2von khac Dp</vt:lpstr>
      <vt:lpstr>TPCP</vt:lpstr>
      <vt:lpstr>Quy2THDP!_ftnref1</vt:lpstr>
      <vt:lpstr>'BM18 BC nam DP'!Print_Area</vt:lpstr>
      <vt:lpstr>'NC07 TH TPCP'!Print_Area</vt:lpstr>
      <vt:lpstr>'NC08 TPCP KH'!Print_Area</vt:lpstr>
      <vt:lpstr>'NC11 PPP'!Print_Area</vt:lpstr>
      <vt:lpstr>NSH!Print_Area</vt:lpstr>
      <vt:lpstr>NTM!Print_Area</vt:lpstr>
      <vt:lpstr>'ODAKH NSNN'!Print_Area</vt:lpstr>
      <vt:lpstr>Quy2THDP!Print_Area</vt:lpstr>
      <vt:lpstr>Quy2TPCPDP!Print_Area</vt:lpstr>
      <vt:lpstr>'Quy2von khac Dp'!Print_Area</vt:lpstr>
      <vt:lpstr>TPTX!Print_Area</vt:lpstr>
      <vt:lpstr>'BM18 BC nam DP'!Print_Titles</vt:lpstr>
      <vt:lpstr>'NC07 TH TPCP'!Print_Titles</vt:lpstr>
      <vt:lpstr>'NC08 TPCP KH'!Print_Titles</vt:lpstr>
      <vt:lpstr>NSH!Print_Titles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2024-11-08T02:40:45Z</cp:lastPrinted>
  <dcterms:created xsi:type="dcterms:W3CDTF">2016-08-23T02:19:18Z</dcterms:created>
  <dcterms:modified xsi:type="dcterms:W3CDTF">2024-12-03T09:59:36Z</dcterms:modified>
</cp:coreProperties>
</file>